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F48" i="14"/>
  <c r="E48"/>
  <c r="D48"/>
  <c r="C48"/>
  <c r="B48"/>
  <c r="E47"/>
  <c r="F36"/>
  <c r="F42"/>
  <c r="E35"/>
  <c r="D35"/>
  <c r="C35"/>
  <c r="B35"/>
  <c r="A35"/>
  <c r="W13" i="9"/>
  <c r="W12"/>
  <c r="V13"/>
  <c r="V12"/>
  <c r="U13"/>
  <c r="U12"/>
  <c r="F33" l="1"/>
  <c r="F34"/>
  <c r="F31"/>
  <c r="F32"/>
  <c r="F30"/>
  <c r="F24"/>
  <c r="F23"/>
  <c r="F22"/>
  <c r="F16"/>
  <c r="F21"/>
  <c r="F20"/>
  <c r="F14"/>
  <c r="F19"/>
  <c r="F15"/>
  <c r="F18"/>
  <c r="F17"/>
  <c r="F10"/>
  <c r="F11"/>
  <c r="F13"/>
  <c r="F12"/>
  <c r="F35" i="7"/>
  <c r="F30"/>
  <c r="F34"/>
  <c r="F33"/>
  <c r="F32"/>
  <c r="F29"/>
  <c r="F31"/>
  <c r="F28"/>
  <c r="F23"/>
  <c r="F22"/>
  <c r="F21"/>
  <c r="F20"/>
  <c r="F19"/>
  <c r="F17"/>
  <c r="F13"/>
  <c r="F12"/>
  <c r="F18"/>
  <c r="F16"/>
  <c r="F15"/>
  <c r="F11"/>
  <c r="F10"/>
  <c r="F14"/>
  <c r="G35" i="1"/>
  <c r="H35" s="1"/>
  <c r="H36"/>
  <c r="G36"/>
  <c r="G41"/>
  <c r="H41" s="1"/>
  <c r="H38"/>
  <c r="G38"/>
  <c r="G13" l="1"/>
  <c r="F29" i="13"/>
  <c r="E29"/>
  <c r="D29"/>
  <c r="C29"/>
  <c r="B29"/>
  <c r="A29"/>
  <c r="H12" i="4"/>
  <c r="G12"/>
  <c r="H11"/>
  <c r="G11"/>
  <c r="K23"/>
  <c r="F24" i="14" l="1"/>
  <c r="G48" i="13"/>
  <c r="H48" s="1"/>
  <c r="H47"/>
  <c r="G47"/>
  <c r="H12" i="8"/>
  <c r="G12"/>
  <c r="H11"/>
  <c r="G11"/>
  <c r="E30" i="14"/>
  <c r="D30"/>
  <c r="C30"/>
  <c r="B30"/>
  <c r="A30"/>
  <c r="F12"/>
  <c r="F18"/>
  <c r="D74" l="1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K37" i="5"/>
  <c r="K36"/>
  <c r="K35"/>
  <c r="K34"/>
  <c r="K33"/>
  <c r="K32"/>
  <c r="K31"/>
  <c r="K41" i="1"/>
  <c r="K40"/>
  <c r="K39"/>
  <c r="K38"/>
  <c r="K37"/>
  <c r="K36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I77" i="16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J76" s="1"/>
  <c r="I41"/>
  <c r="I39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J37" s="1"/>
  <c r="J77" s="1"/>
  <c r="I7"/>
  <c r="F30" i="14" l="1"/>
  <c r="E4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F13" i="6"/>
  <c r="F12"/>
  <c r="F10"/>
  <c r="F11"/>
  <c r="A6"/>
  <c r="A2"/>
  <c r="A1"/>
  <c r="A6" i="7" l="1"/>
  <c r="A2"/>
  <c r="A1"/>
  <c r="A6" i="9"/>
  <c r="A2"/>
  <c r="A1"/>
  <c r="F28" i="10"/>
  <c r="F29"/>
  <c r="F27"/>
  <c r="F10"/>
  <c r="F22"/>
  <c r="F23"/>
  <c r="F13"/>
  <c r="F21"/>
  <c r="F15"/>
  <c r="F12"/>
  <c r="F18"/>
  <c r="F17"/>
  <c r="F11"/>
  <c r="F14"/>
  <c r="F16"/>
  <c r="F20"/>
  <c r="F19"/>
  <c r="G19" i="8"/>
  <c r="H19" s="1"/>
  <c r="G14"/>
  <c r="H14" s="1"/>
  <c r="G20"/>
  <c r="H20" s="1"/>
  <c r="G16"/>
  <c r="H16" s="1"/>
  <c r="G15"/>
  <c r="H15" s="1"/>
  <c r="G10"/>
  <c r="H10" s="1"/>
  <c r="G18"/>
  <c r="H18" s="1"/>
  <c r="G13"/>
  <c r="H13" s="1"/>
  <c r="G21"/>
  <c r="H21" s="1"/>
  <c r="G17"/>
  <c r="H17" s="1"/>
  <c r="G36" i="5"/>
  <c r="H36" s="1"/>
  <c r="G37"/>
  <c r="H37" s="1"/>
  <c r="G30"/>
  <c r="H30" s="1"/>
  <c r="G35"/>
  <c r="H35" s="1"/>
  <c r="G34"/>
  <c r="H34" s="1"/>
  <c r="G33"/>
  <c r="H33" s="1"/>
  <c r="G32"/>
  <c r="H32" s="1"/>
  <c r="H31"/>
  <c r="G31"/>
  <c r="G18"/>
  <c r="H18" s="1"/>
  <c r="G9"/>
  <c r="H9" s="1"/>
  <c r="G10"/>
  <c r="H10" s="1"/>
  <c r="G14"/>
  <c r="H14" s="1"/>
  <c r="G13"/>
  <c r="H13" s="1"/>
  <c r="G19"/>
  <c r="H19" s="1"/>
  <c r="G23"/>
  <c r="H23" s="1"/>
  <c r="G12"/>
  <c r="H12" s="1"/>
  <c r="G15"/>
  <c r="H15" s="1"/>
  <c r="G21"/>
  <c r="H21" s="1"/>
  <c r="G24"/>
  <c r="H24"/>
  <c r="G17"/>
  <c r="H17" s="1"/>
  <c r="G20"/>
  <c r="H20" s="1"/>
  <c r="G22"/>
  <c r="H22" s="1"/>
  <c r="G11"/>
  <c r="H11" s="1"/>
  <c r="G16"/>
  <c r="H16" s="1"/>
  <c r="G20" i="4"/>
  <c r="H20" s="1"/>
  <c r="G21"/>
  <c r="H21" s="1"/>
  <c r="G16"/>
  <c r="H16" s="1"/>
  <c r="G18"/>
  <c r="H18" s="1"/>
  <c r="G15"/>
  <c r="H15" s="1"/>
  <c r="G13"/>
  <c r="H13" s="1"/>
  <c r="G14"/>
  <c r="H14" s="1"/>
  <c r="G22"/>
  <c r="H22" s="1"/>
  <c r="G10"/>
  <c r="H10" s="1"/>
  <c r="G17"/>
  <c r="H17" s="1"/>
  <c r="G23"/>
  <c r="H23" s="1"/>
  <c r="G19"/>
  <c r="H19" s="1"/>
  <c r="G37" i="1"/>
  <c r="H37" s="1"/>
  <c r="G39"/>
  <c r="H39" s="1"/>
  <c r="G40"/>
  <c r="H40" s="1"/>
  <c r="G28"/>
  <c r="H28" s="1"/>
  <c r="G24"/>
  <c r="H24" s="1"/>
  <c r="H13"/>
  <c r="G16"/>
  <c r="H16" s="1"/>
  <c r="G10"/>
  <c r="H10" s="1"/>
  <c r="G27"/>
  <c r="H27" s="1"/>
  <c r="G26"/>
  <c r="H26" s="1"/>
  <c r="G21"/>
  <c r="H21" s="1"/>
  <c r="G11"/>
  <c r="H11" s="1"/>
  <c r="G20"/>
  <c r="H20" s="1"/>
  <c r="G14"/>
  <c r="H14" s="1"/>
  <c r="G23"/>
  <c r="H23" s="1"/>
  <c r="G25"/>
  <c r="H25" s="1"/>
  <c r="G15"/>
  <c r="H15" s="1"/>
  <c r="G19"/>
  <c r="H19" s="1"/>
  <c r="G17"/>
  <c r="H17" s="1"/>
  <c r="G22"/>
  <c r="H22" s="1"/>
  <c r="G18"/>
  <c r="H18" s="1"/>
  <c r="A1" i="5"/>
  <c r="A2"/>
  <c r="A6"/>
  <c r="K21" i="8" l="1"/>
  <c r="K20"/>
  <c r="K19"/>
  <c r="K18"/>
  <c r="K17"/>
  <c r="K16"/>
  <c r="K15"/>
  <c r="K14"/>
  <c r="K13"/>
  <c r="K12"/>
  <c r="K10" i="1" l="1"/>
  <c r="G12"/>
  <c r="H12" s="1"/>
  <c r="G29" i="13"/>
  <c r="H29" s="1"/>
  <c r="K11" i="8" l="1"/>
  <c r="K10"/>
  <c r="K30" i="5"/>
  <c r="K23"/>
  <c r="K24"/>
  <c r="K22"/>
  <c r="K21"/>
  <c r="K20"/>
  <c r="K19"/>
  <c r="K18"/>
  <c r="K17"/>
  <c r="K16"/>
  <c r="K15"/>
  <c r="K14"/>
  <c r="K13"/>
  <c r="K12"/>
  <c r="K11"/>
  <c r="K10"/>
  <c r="K9"/>
  <c r="K13" i="4"/>
  <c r="K14"/>
  <c r="K15"/>
  <c r="K16"/>
  <c r="K17"/>
  <c r="K18"/>
  <c r="K19"/>
  <c r="K20"/>
  <c r="K21"/>
  <c r="K22"/>
  <c r="K12"/>
  <c r="K11"/>
  <c r="K10"/>
  <c r="K35" i="1"/>
  <c r="D52" i="14" l="1"/>
  <c r="B52"/>
  <c r="A52"/>
  <c r="G42" i="13" l="1"/>
  <c r="G41"/>
  <c r="H42" l="1"/>
  <c r="H41"/>
  <c r="G36"/>
  <c r="H36" s="1"/>
  <c r="G35"/>
  <c r="H35" s="1"/>
  <c r="G30"/>
  <c r="H30" s="1"/>
  <c r="G24"/>
  <c r="H24" s="1"/>
  <c r="G23"/>
  <c r="H23" s="1"/>
  <c r="A5" l="1"/>
  <c r="A5" i="8" l="1"/>
  <c r="A5" i="5"/>
  <c r="A5" i="4"/>
  <c r="A48" i="14" l="1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A22" l="1"/>
  <c r="A20"/>
  <c r="A14"/>
  <c r="A10"/>
  <c r="A8"/>
  <c r="A6"/>
  <c r="A3"/>
  <c r="A2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10"/>
  <c r="A2"/>
  <c r="A6"/>
  <c r="A1" i="8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<sst xmlns="http://schemas.openxmlformats.org/spreadsheetml/2006/main" count="1085" uniqueCount="282">
  <si>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</si>
  <si>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</si>
  <si>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</si>
  <si>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</si>
  <si>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</si>
  <si>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</si>
  <si>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</si>
  <si>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</si>
  <si>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</si>
  <si>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</si>
  <si>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</si>
  <si>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</si>
  <si>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</si>
  <si>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</si>
  <si>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</si>
  <si>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</si>
  <si>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</si>
  <si>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</si>
  <si>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</si>
  <si>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</si>
  <si>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</si>
  <si>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</si>
  <si>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</si>
  <si>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</si>
  <si>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DAMAS JUVENILES Y MENORES</t>
  </si>
  <si>
    <t>BOCHAS ROJAS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</si>
  <si>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</si>
  <si>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</si>
  <si>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</si>
  <si>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</si>
  <si>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</si>
  <si>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</si>
  <si>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</si>
  <si>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</si>
  <si>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DESEMP</t>
  </si>
  <si>
    <t>PROMOCIONALES A HCP.</t>
  </si>
  <si>
    <t>COSTA ESMERALDA</t>
  </si>
  <si>
    <t>GOLF &amp; LINKS</t>
  </si>
  <si>
    <t>DOMINGO 22 DE AGOSTO DE 2021</t>
  </si>
  <si>
    <t>BIRDIES - CABALLEROS CLASES 2012 Y POSTERIORES</t>
  </si>
  <si>
    <t>BIRDIES - DAMAS CLASES 2012 Y POSTERIORES</t>
  </si>
  <si>
    <t>SPGC</t>
  </si>
  <si>
    <t>NASIF YAIR MANUEL</t>
  </si>
  <si>
    <t>ML</t>
  </si>
  <si>
    <t>PARRA LUIS SANTIAGO</t>
  </si>
  <si>
    <t>SCARIOT ARCAMONE EMANUEL</t>
  </si>
  <si>
    <t>VGGC</t>
  </si>
  <si>
    <t>FARHAN MILTON</t>
  </si>
  <si>
    <t>CMDP</t>
  </si>
  <si>
    <t>POMPONIO AGUSTIN</t>
  </si>
  <si>
    <t>MDPGC</t>
  </si>
  <si>
    <t>NICHELMANN NICOLAS</t>
  </si>
  <si>
    <t>GUARNACCIA BLAS</t>
  </si>
  <si>
    <t>CEGL</t>
  </si>
  <si>
    <t>LOPEZ ALVARO IGNACIO</t>
  </si>
  <si>
    <t>CG</t>
  </si>
  <si>
    <t>BRISIGHELLI LUCA</t>
  </si>
  <si>
    <t>NAVARRO FERNANDO (H)</t>
  </si>
  <si>
    <t>TGC</t>
  </si>
  <si>
    <t>CUTHILL LIAM</t>
  </si>
  <si>
    <t>EVTGC</t>
  </si>
  <si>
    <t>NASSR TOMAS FRANCISCO</t>
  </si>
  <si>
    <t>CARACOTCHE FACUNDO</t>
  </si>
  <si>
    <t>ACUÑA TOBIAS</t>
  </si>
  <si>
    <t>FERNANDEZ FRANCISCO</t>
  </si>
  <si>
    <t>DI IORIO GIANLUCA</t>
  </si>
  <si>
    <t>ROMERO GONZALO</t>
  </si>
  <si>
    <t>GCD</t>
  </si>
  <si>
    <t>BILBAO FRANCISCO EUGENIO</t>
  </si>
  <si>
    <t>INDART AGUSTIN</t>
  </si>
  <si>
    <t>NGC</t>
  </si>
  <si>
    <t>INDART IGNACIO</t>
  </si>
  <si>
    <t>MACCHI MARCOS</t>
  </si>
  <si>
    <t>ISACCH NICOLAS</t>
  </si>
  <si>
    <t>GUEVARA GUIDO</t>
  </si>
  <si>
    <t>CARACOIX FELIPE</t>
  </si>
  <si>
    <t>GERBINO ARAUJO THIAGO VALENTIN</t>
  </si>
  <si>
    <t>VIEIRA ANTONIO</t>
  </si>
  <si>
    <t>ELICHIRIBEHETY RICARDO JUAN</t>
  </si>
  <si>
    <t xml:space="preserve">ACTIS JUAN CRUZ </t>
  </si>
  <si>
    <t>LARREGAIN GABRIEL</t>
  </si>
  <si>
    <t>PRIOLETTO SANTIAGO</t>
  </si>
  <si>
    <t xml:space="preserve">CABRERA AGUSTIN </t>
  </si>
  <si>
    <t>TOBLER SANTIAGO</t>
  </si>
  <si>
    <t>CABRERA IÑAQUI</t>
  </si>
  <si>
    <t>LPSA</t>
  </si>
  <si>
    <t>LUCHETTA VALENTIN</t>
  </si>
  <si>
    <t>JARQUE TOMAS</t>
  </si>
  <si>
    <t>PEREZ SANTANDREA FERMIN</t>
  </si>
  <si>
    <t>DEFERRARI SIMON</t>
  </si>
  <si>
    <t>MOIONI DANTE</t>
  </si>
  <si>
    <t>LEOFANTI DANTE SALVADOR</t>
  </si>
  <si>
    <t>SALANITRO TOMAS</t>
  </si>
  <si>
    <t>SALVI BENICIO</t>
  </si>
  <si>
    <t>GOTI JULIO</t>
  </si>
  <si>
    <t>BERCHOT TOMAS</t>
  </si>
  <si>
    <t>REPETTO JUAN CRUZ</t>
  </si>
  <si>
    <t>DATOLA SANTINO</t>
  </si>
  <si>
    <t>JUAN CRUZ HEREDIA</t>
  </si>
  <si>
    <t>PICABEA JULIAN</t>
  </si>
  <si>
    <t>SAFE FRANCO</t>
  </si>
  <si>
    <t>CSCPGB</t>
  </si>
  <si>
    <t>GIMENEZ QUIROGA GONZALO</t>
  </si>
  <si>
    <t xml:space="preserve">LANDI SANTIAGO </t>
  </si>
  <si>
    <t>SARASOLA JOSE MANUEL</t>
  </si>
  <si>
    <t>BERENGENO SANTINO MARIO</t>
  </si>
  <si>
    <t>CARACOIX PEDRO</t>
  </si>
  <si>
    <t>CABALLEROS MENORES DE 15 AÑOS (Clases 06 - 07)</t>
  </si>
  <si>
    <t>CRUZ COSME</t>
  </si>
  <si>
    <t>VIALI NEWEN</t>
  </si>
  <si>
    <t>ZANETTA MAXIMO</t>
  </si>
  <si>
    <t>JENKINS STEVE</t>
  </si>
  <si>
    <t>SALVI SANTINO</t>
  </si>
  <si>
    <t>TOBLER GONZALO</t>
  </si>
  <si>
    <t>PATTI NICOLAS</t>
  </si>
  <si>
    <t>LEOFANTI RENZO</t>
  </si>
  <si>
    <t>DURINGER BENJAMIN</t>
  </si>
  <si>
    <t>JARQUE FELIPE</t>
  </si>
  <si>
    <t>RAMPEZZOTTI BARTOLOME</t>
  </si>
  <si>
    <t>GUERENDIAIN FERMIN</t>
  </si>
  <si>
    <t>BERCHOT MALENA</t>
  </si>
  <si>
    <t>LAMBRECHT SOL</t>
  </si>
  <si>
    <t>AYESA SOFIA ITZIAR</t>
  </si>
  <si>
    <t>SUAREZ MILAGROS</t>
  </si>
  <si>
    <t>DE MARTINO FELICITAS</t>
  </si>
  <si>
    <t xml:space="preserve">LARRABURU VALENTINA </t>
  </si>
  <si>
    <t>SERRES SCHEFFER JOSEFINA</t>
  </si>
  <si>
    <t>POLITA NUÑEZ MAITE</t>
  </si>
  <si>
    <t>OLIVERI ANGELINA</t>
  </si>
  <si>
    <t>MARTIN IARA</t>
  </si>
  <si>
    <t>MORAN ASTESANO VALENTINA</t>
  </si>
  <si>
    <t>ARANO ROCIO</t>
  </si>
  <si>
    <t>RAMPOLDI SARA ALESSIA</t>
  </si>
  <si>
    <t>MUGURUZA SOL</t>
  </si>
  <si>
    <t>MOYANO MAYRA BELEN</t>
  </si>
  <si>
    <t>DEPREZ UMMA</t>
  </si>
  <si>
    <t>CEJAS SANTIAGO</t>
  </si>
  <si>
    <t>54.00</t>
  </si>
  <si>
    <t>OCAMPO BENJAMIN</t>
  </si>
  <si>
    <t>MURCIA LUCA BASILIO</t>
  </si>
  <si>
    <t>STIER RENATA</t>
  </si>
  <si>
    <t>VILLASOL JUANA</t>
  </si>
  <si>
    <t>D´ANGELO SANTIAGO</t>
  </si>
  <si>
    <t>FRACASSO SANTIAGO</t>
  </si>
  <si>
    <t>STGC</t>
  </si>
  <si>
    <t>LANCELOTTI VALENTINO</t>
  </si>
  <si>
    <t>PALENCIA EMILIO</t>
  </si>
  <si>
    <t>39.40</t>
  </si>
  <si>
    <t>LANDI AGUSTIN</t>
  </si>
  <si>
    <t>MARTIN IGNACIO</t>
  </si>
  <si>
    <t>MONTES JOAQUIN</t>
  </si>
  <si>
    <t>JAUNARENA FACUNDO ESTEBAN</t>
  </si>
  <si>
    <t>CALEGARIS TIAGO</t>
  </si>
  <si>
    <t>CAPDEVILLE MATEO</t>
  </si>
  <si>
    <t>CEJAS FEDERICO</t>
  </si>
  <si>
    <t>ALVAREZ MARIANO</t>
  </si>
  <si>
    <t>VILLASOL MARTIN</t>
  </si>
  <si>
    <t>PORTIS SANTIAGO</t>
  </si>
  <si>
    <t>DE MARTINO BERNARDITA</t>
  </si>
  <si>
    <t>53.30</t>
  </si>
  <si>
    <t>LARA AGUSTINA</t>
  </si>
  <si>
    <t>MENDES DIZ ELEONORA</t>
  </si>
  <si>
    <t xml:space="preserve">JUAREZ GOÑI FRANCISCO </t>
  </si>
  <si>
    <t>CRUZ AUGUSTO</t>
  </si>
  <si>
    <t>30.10</t>
  </si>
  <si>
    <t>REYNOSA JOAQUIN</t>
  </si>
  <si>
    <t>GALOPPO SANTINO</t>
  </si>
  <si>
    <t>VIALI MARTIN</t>
  </si>
  <si>
    <t>41.20</t>
  </si>
  <si>
    <t>PARDO LORENZO</t>
  </si>
  <si>
    <t>CICCOLA SANTINO</t>
  </si>
  <si>
    <t>52.30</t>
  </si>
  <si>
    <t>CICCOLA RODRIGO</t>
  </si>
  <si>
    <t>DE MARTINO AGUSTIN</t>
  </si>
  <si>
    <t>53.40</t>
  </si>
  <si>
    <t xml:space="preserve">MOURELOS IGNACIO </t>
  </si>
  <si>
    <t>SARASOLA FEDERICO</t>
  </si>
  <si>
    <t>HAUQUI JUAN IGNACIO</t>
  </si>
  <si>
    <t>NÚÑEZ EZEQUIEL</t>
  </si>
  <si>
    <t>ARRECHEA PEDRO</t>
  </si>
  <si>
    <t>ACOSTA TOBIAS</t>
  </si>
  <si>
    <t>GIMENEZ GONZALO</t>
  </si>
  <si>
    <t>CERESETO FRANCISCO</t>
  </si>
  <si>
    <t>KALINAWSKI IVO</t>
  </si>
  <si>
    <t xml:space="preserve">JENKINS UMA </t>
  </si>
  <si>
    <t>22.00</t>
  </si>
  <si>
    <t>BIONDELLI ALLEGRA</t>
  </si>
  <si>
    <t>52.50</t>
  </si>
  <si>
    <t>PORCEL ALFONSINA</t>
  </si>
  <si>
    <t>53.50</t>
  </si>
  <si>
    <t>CAÑETE MIA</t>
  </si>
  <si>
    <t>TRIGO FELICITAS</t>
  </si>
  <si>
    <t>CICCOLA FRANCESCO</t>
  </si>
  <si>
    <t>20.80</t>
  </si>
  <si>
    <t>PATTI VICENTE</t>
  </si>
  <si>
    <t>32.20</t>
  </si>
  <si>
    <t>PARASUCO AXEL GONZALO</t>
  </si>
  <si>
    <t>50.90</t>
  </si>
  <si>
    <t>JUAREZ GOÑI BENJAMIN</t>
  </si>
  <si>
    <t>ZUBIZARRETA MATEO</t>
  </si>
  <si>
    <t>CASTRO SANTINO</t>
  </si>
  <si>
    <t>FLORES IGNACIO</t>
  </si>
  <si>
    <t>LAGOS TOMAS</t>
  </si>
  <si>
    <t>FERRO AGUSTIN</t>
  </si>
  <si>
    <t>GIMENEZ BENJAMIN</t>
  </si>
  <si>
    <t>VIRAG LUCA</t>
  </si>
  <si>
    <t>VALLA FELIPE</t>
  </si>
  <si>
    <t xml:space="preserve">ALVAREZ RAMIRO </t>
  </si>
  <si>
    <t>HAUQUI MANUEL</t>
  </si>
  <si>
    <t>GUERENDIAIN CLEMENTE</t>
  </si>
  <si>
    <t>RAMPEZZOTI JUSTINA</t>
  </si>
  <si>
    <t>PORCEL MARGARITA</t>
  </si>
  <si>
    <t>CEJAS CATALINA</t>
  </si>
  <si>
    <t>48.40</t>
  </si>
  <si>
    <t>LEOFANTI BIANCA</t>
  </si>
  <si>
    <t>POLITA NUÑEZ LUCIA</t>
  </si>
  <si>
    <t>MARTINEZ IZABELLA</t>
  </si>
  <si>
    <t>TRIGO VIOLETA</t>
  </si>
  <si>
    <t>CEJAS AGOSTINA</t>
  </si>
  <si>
    <t>LAMORTE JUAN SEBASTIAN</t>
  </si>
  <si>
    <t>CHOCO HIPOLITO</t>
  </si>
  <si>
    <t>DEL CERRO JUANA</t>
  </si>
  <si>
    <t>RIVAS BAUTISTA</t>
  </si>
  <si>
    <t>SORRIBAS DELFINA</t>
  </si>
  <si>
    <t>VOLTERINI GIANI</t>
  </si>
  <si>
    <t>VOLTERINI TAINA</t>
  </si>
  <si>
    <t>ELICHIRIBEHETY PEDRO NICOLAS</t>
  </si>
  <si>
    <t>ELICHIRIBEHETY TOMAS SALVADOR</t>
  </si>
  <si>
    <t>BALMACEDA SANTIAGO</t>
  </si>
  <si>
    <t>CASTRO LOLA</t>
  </si>
  <si>
    <t>DE CESARE MENDEZ DANTE</t>
  </si>
  <si>
    <t>PEREZ AMBAR</t>
  </si>
  <si>
    <t>PEREZ IMANOL</t>
  </si>
  <si>
    <t>SCOTTI ANNA</t>
  </si>
  <si>
    <t>PORCEL RENZO</t>
  </si>
  <si>
    <t>FOLGUERAS AUGUSTO</t>
  </si>
  <si>
    <t>FOLGUERAS LAUTARO</t>
  </si>
  <si>
    <t>ALCANANTARA SALVADOR</t>
  </si>
  <si>
    <t>POMPONIO VALENTINO</t>
  </si>
  <si>
    <t>POMPONIO GERONIMO</t>
  </si>
  <si>
    <t>VIACAVA TOMAS</t>
  </si>
  <si>
    <t>REINOSO URIEL</t>
  </si>
  <si>
    <t>COSTA ESMERALDA GOLF &amp; LINKS</t>
  </si>
  <si>
    <r>
      <t xml:space="preserve">8°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</si>
  <si>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35  +  37  =  72  -  caballeros  :  35  +  37  =  72</t>
  </si>
  <si>
    <t>HOYO 1 - CANCHA VIEJA -</t>
  </si>
  <si>
    <r>
      <t xml:space="preserve">CABALLEROS MENORES DE 13 AÑOS (CLASES 08 Y POSTERIORES) </t>
    </r>
    <r>
      <rPr>
        <b/>
        <sz val="10"/>
        <color rgb="FFFFFF00"/>
        <rFont val="Arial"/>
        <family val="2"/>
      </rPr>
      <t>- BOCHAS AMARILLAS -</t>
    </r>
  </si>
  <si>
    <r>
      <t xml:space="preserve">CABALLEROS </t>
    </r>
    <r>
      <rPr>
        <b/>
        <sz val="10"/>
        <color rgb="FFFFFF00"/>
        <rFont val="Arial"/>
        <family val="2"/>
      </rPr>
      <t xml:space="preserve">JUV 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theme="3" tint="0.39997558519241921"/>
        <rFont val="Arial"/>
        <family val="2"/>
      </rPr>
      <t xml:space="preserve">M 18 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 xml:space="preserve">M 15 </t>
    </r>
    <r>
      <rPr>
        <b/>
        <sz val="10"/>
        <color theme="0"/>
        <rFont val="Arial"/>
        <family val="2"/>
      </rPr>
      <t>- BOCHAS BLANCAS -</t>
    </r>
  </si>
  <si>
    <t>HEREDIA JUAN CRUZ</t>
  </si>
  <si>
    <t>LANDI SANTIAGO</t>
  </si>
  <si>
    <t>GERBINO THIAGO</t>
  </si>
  <si>
    <t>ACTIS JUAN CRUZ</t>
  </si>
  <si>
    <t>PARRA SANTIAGO</t>
  </si>
  <si>
    <t>CABRERA AGUSTIN</t>
  </si>
  <si>
    <t xml:space="preserve">ORTALE FELIPE </t>
  </si>
  <si>
    <t>LOPEZ ALVARO</t>
  </si>
  <si>
    <r>
      <t xml:space="preserve">DAMAS TODAS LAS CATEGORIAS </t>
    </r>
    <r>
      <rPr>
        <b/>
        <sz val="10"/>
        <color rgb="FFFF0000"/>
        <rFont val="Arial"/>
        <family val="2"/>
      </rPr>
      <t>- BOCHAS ROJAS -</t>
    </r>
  </si>
  <si>
    <t xml:space="preserve">ERRECART GIMENA </t>
  </si>
  <si>
    <t>LARRABURU VALENTINA</t>
  </si>
  <si>
    <t>7° FECHA DEL RANKING - MENORES SIN HANDICAP -</t>
  </si>
  <si>
    <t>HOYO 1 - 9 HOYOS CANCHA NUEVA -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</si>
  <si>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</si>
  <si>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FRACASSO LOPEZ MALLO SANTIAGO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</si>
  <si>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</si>
  <si>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MOURELOS IGNACIO</t>
  </si>
  <si>
    <t>JUAREZ GOÑI FRANCISCO QUINTO</t>
  </si>
  <si>
    <t>JENKINS UMA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</si>
  <si>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</si>
  <si>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JUAREZ BENJAMIN</t>
  </si>
  <si>
    <t>VALLE FELIPE</t>
  </si>
  <si>
    <t>ALVAREZ RAMIRO</t>
  </si>
  <si>
    <t>PRINCIPIANTES - 5 HOYOS -</t>
  </si>
  <si>
    <t>ALCANTARA SALVADOR</t>
  </si>
  <si>
    <t>1° GROSS</t>
  </si>
  <si>
    <t>2° GROSS</t>
  </si>
  <si>
    <t>P</t>
  </si>
  <si>
    <t>DI PRINCIO BRUNA</t>
  </si>
  <si>
    <t>T</t>
  </si>
  <si>
    <t>Hoyos</t>
  </si>
  <si>
    <t>ULT. 6 H.</t>
  </si>
  <si>
    <t>ULT. 3 H.</t>
  </si>
  <si>
    <r>
      <t>CICCOLA RODRIGO</t>
    </r>
    <r>
      <rPr>
        <b/>
        <sz val="15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(U. 6 H)</t>
    </r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</si>
</sst>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B0F0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"/>
      <family val="2"/>
    </font>
    <font>
      <b/>
      <sz val="12"/>
      <color indexed="10"/>
      <name val="Arial"/>
      <family val="2"/>
    </font>
    <font>
      <b/>
      <sz val="10"/>
      <color indexed="13"/>
      <name val="Arial"/>
      <family val="2"/>
    </font>
    <font>
      <b/>
      <sz val="15"/>
      <color indexed="17"/>
      <name val="Arial"/>
      <family val="2"/>
    </font>
    <font>
      <b/>
      <sz val="12"/>
      <color indexed="17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9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0" xfId="0" applyFont="1" applyFill="1" applyBorder="1"/>
    <xf numFmtId="164" fontId="1" fillId="0" borderId="2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6" borderId="10" xfId="0" applyFont="1" applyFill="1" applyBorder="1"/>
    <xf numFmtId="0" fontId="1" fillId="0" borderId="19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6" fillId="6" borderId="13" xfId="0" applyFont="1" applyFill="1" applyBorder="1"/>
    <xf numFmtId="0" fontId="7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9" xfId="0" applyFont="1" applyFill="1" applyBorder="1"/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29" fillId="0" borderId="0" xfId="3" applyFont="1" applyFill="1" applyBorder="1" applyAlignment="1"/>
    <xf numFmtId="167" fontId="30" fillId="0" borderId="0" xfId="3" applyNumberFormat="1" applyFont="1" applyFill="1" applyBorder="1" applyAlignment="1">
      <alignment horizontal="center"/>
    </xf>
    <xf numFmtId="164" fontId="29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/>
    <xf numFmtId="0" fontId="16" fillId="0" borderId="0" xfId="0" applyFont="1"/>
    <xf numFmtId="0" fontId="21" fillId="0" borderId="0" xfId="0" applyFont="1"/>
    <xf numFmtId="0" fontId="16" fillId="0" borderId="0" xfId="0" applyFont="1" applyAlignment="1">
      <alignment vertical="top"/>
    </xf>
    <xf numFmtId="0" fontId="35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20" fontId="16" fillId="0" borderId="25" xfId="0" applyNumberFormat="1" applyFont="1" applyFill="1" applyBorder="1" applyAlignment="1">
      <alignment horizontal="center" vertical="top"/>
    </xf>
    <xf numFmtId="0" fontId="16" fillId="0" borderId="28" xfId="0" applyFont="1" applyFill="1" applyBorder="1" applyAlignment="1">
      <alignment vertical="top"/>
    </xf>
    <xf numFmtId="0" fontId="16" fillId="0" borderId="29" xfId="0" applyFont="1" applyFill="1" applyBorder="1" applyAlignment="1">
      <alignment vertical="top"/>
    </xf>
    <xf numFmtId="0" fontId="16" fillId="0" borderId="29" xfId="0" applyFont="1" applyFill="1" applyBorder="1" applyAlignment="1">
      <alignment horizontal="center" vertical="top"/>
    </xf>
    <xf numFmtId="0" fontId="16" fillId="0" borderId="30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vertical="top"/>
    </xf>
    <xf numFmtId="0" fontId="16" fillId="0" borderId="2" xfId="0" applyFont="1" applyFill="1" applyBorder="1" applyAlignment="1">
      <alignment vertical="top"/>
    </xf>
    <xf numFmtId="0" fontId="16" fillId="0" borderId="2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vertical="top"/>
    </xf>
    <xf numFmtId="0" fontId="16" fillId="0" borderId="15" xfId="0" applyFont="1" applyFill="1" applyBorder="1" applyAlignment="1">
      <alignment vertical="top"/>
    </xf>
    <xf numFmtId="0" fontId="16" fillId="0" borderId="15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8" borderId="29" xfId="0" applyFont="1" applyFill="1" applyBorder="1" applyAlignment="1"/>
    <xf numFmtId="0" fontId="16" fillId="8" borderId="29" xfId="0" applyFont="1" applyFill="1" applyBorder="1" applyAlignment="1">
      <alignment horizontal="center"/>
    </xf>
    <xf numFmtId="0" fontId="16" fillId="8" borderId="30" xfId="0" applyFont="1" applyFill="1" applyBorder="1" applyAlignment="1">
      <alignment horizontal="center"/>
    </xf>
    <xf numFmtId="0" fontId="16" fillId="8" borderId="2" xfId="0" applyFont="1" applyFill="1" applyBorder="1" applyAlignment="1"/>
    <xf numFmtId="0" fontId="16" fillId="8" borderId="2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7" borderId="2" xfId="0" applyFont="1" applyFill="1" applyBorder="1" applyAlignment="1"/>
    <xf numFmtId="0" fontId="16" fillId="7" borderId="2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6" borderId="2" xfId="0" applyFont="1" applyFill="1" applyBorder="1" applyAlignment="1"/>
    <xf numFmtId="0" fontId="16" fillId="6" borderId="2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20" fontId="16" fillId="0" borderId="32" xfId="0" applyNumberFormat="1" applyFont="1" applyFill="1" applyBorder="1" applyAlignment="1">
      <alignment horizontal="center" vertical="top"/>
    </xf>
    <xf numFmtId="0" fontId="16" fillId="6" borderId="15" xfId="0" applyFont="1" applyFill="1" applyBorder="1" applyAlignment="1"/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20" fontId="16" fillId="0" borderId="33" xfId="0" applyNumberFormat="1" applyFont="1" applyFill="1" applyBorder="1" applyAlignment="1">
      <alignment horizontal="center" vertical="top"/>
    </xf>
    <xf numFmtId="0" fontId="16" fillId="0" borderId="29" xfId="0" applyFont="1" applyFill="1" applyBorder="1" applyAlignment="1"/>
    <xf numFmtId="0" fontId="16" fillId="0" borderId="29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8" borderId="15" xfId="0" applyFont="1" applyFill="1" applyBorder="1" applyAlignment="1"/>
    <xf numFmtId="0" fontId="16" fillId="8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vertical="top"/>
    </xf>
    <xf numFmtId="0" fontId="35" fillId="12" borderId="1" xfId="0" applyFont="1" applyFill="1" applyBorder="1" applyAlignment="1">
      <alignment horizontal="center" vertical="top"/>
    </xf>
    <xf numFmtId="0" fontId="16" fillId="0" borderId="34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 applyAlignment="1">
      <alignment vertical="top"/>
    </xf>
    <xf numFmtId="0" fontId="28" fillId="0" borderId="0" xfId="0" applyFont="1" applyFill="1" applyAlignment="1">
      <alignment vertical="top"/>
    </xf>
    <xf numFmtId="0" fontId="16" fillId="0" borderId="6" xfId="0" applyFont="1" applyFill="1" applyBorder="1" applyAlignment="1">
      <alignment vertical="top"/>
    </xf>
    <xf numFmtId="0" fontId="16" fillId="0" borderId="4" xfId="0" quotePrefix="1" applyFont="1" applyFill="1" applyBorder="1" applyAlignment="1">
      <alignment horizontal="center" vertical="top"/>
    </xf>
    <xf numFmtId="0" fontId="16" fillId="0" borderId="40" xfId="0" applyFont="1" applyFill="1" applyBorder="1" applyAlignment="1">
      <alignment vertical="top"/>
    </xf>
    <xf numFmtId="0" fontId="16" fillId="13" borderId="2" xfId="0" applyFont="1" applyFill="1" applyBorder="1" applyAlignment="1">
      <alignment vertical="top"/>
    </xf>
    <xf numFmtId="0" fontId="16" fillId="0" borderId="2" xfId="0" quotePrefix="1" applyFont="1" applyFill="1" applyBorder="1" applyAlignment="1">
      <alignment horizontal="center" vertical="top"/>
    </xf>
    <xf numFmtId="0" fontId="16" fillId="0" borderId="41" xfId="0" applyFont="1" applyFill="1" applyBorder="1" applyAlignment="1">
      <alignment vertical="top"/>
    </xf>
    <xf numFmtId="0" fontId="16" fillId="0" borderId="42" xfId="0" quotePrefix="1" applyFont="1" applyFill="1" applyBorder="1" applyAlignment="1">
      <alignment horizontal="center" vertical="top"/>
    </xf>
    <xf numFmtId="0" fontId="16" fillId="0" borderId="4" xfId="0" applyFont="1" applyFill="1" applyBorder="1" applyAlignment="1">
      <alignment vertical="top"/>
    </xf>
    <xf numFmtId="0" fontId="16" fillId="13" borderId="15" xfId="0" applyFont="1" applyFill="1" applyBorder="1" applyAlignment="1">
      <alignment vertical="top"/>
    </xf>
    <xf numFmtId="0" fontId="16" fillId="0" borderId="46" xfId="0" applyFont="1" applyFill="1" applyBorder="1" applyAlignment="1">
      <alignment vertical="top"/>
    </xf>
    <xf numFmtId="0" fontId="16" fillId="13" borderId="29" xfId="0" applyFont="1" applyFill="1" applyBorder="1" applyAlignment="1">
      <alignment vertical="top"/>
    </xf>
    <xf numFmtId="0" fontId="16" fillId="0" borderId="29" xfId="0" quotePrefix="1" applyFont="1" applyFill="1" applyBorder="1" applyAlignment="1">
      <alignment horizontal="center" vertical="top"/>
    </xf>
    <xf numFmtId="0" fontId="16" fillId="0" borderId="30" xfId="0" quotePrefix="1" applyFont="1" applyFill="1" applyBorder="1" applyAlignment="1">
      <alignment horizontal="center" vertical="top"/>
    </xf>
    <xf numFmtId="0" fontId="16" fillId="0" borderId="47" xfId="0" applyFont="1" applyFill="1" applyBorder="1" applyAlignment="1">
      <alignment vertical="top"/>
    </xf>
    <xf numFmtId="0" fontId="35" fillId="14" borderId="1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166" fontId="22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22" fillId="0" borderId="0" xfId="0" applyFont="1" applyAlignment="1">
      <alignment horizontal="center"/>
    </xf>
    <xf numFmtId="0" fontId="6" fillId="0" borderId="20" xfId="0" applyFont="1" applyFill="1" applyBorder="1"/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6" fillId="6" borderId="19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26" fillId="6" borderId="20" xfId="0" applyFont="1" applyFill="1" applyBorder="1"/>
    <xf numFmtId="0" fontId="5" fillId="0" borderId="48" xfId="0" quotePrefix="1" applyFont="1" applyFill="1" applyBorder="1" applyAlignment="1">
      <alignment horizontal="center"/>
    </xf>
    <xf numFmtId="0" fontId="7" fillId="2" borderId="21" xfId="0" quotePrefix="1" applyFont="1" applyFill="1" applyBorder="1" applyAlignment="1">
      <alignment horizontal="center"/>
    </xf>
    <xf numFmtId="0" fontId="5" fillId="0" borderId="49" xfId="0" quotePrefix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0" borderId="13" xfId="0" applyFont="1" applyFill="1" applyBorder="1"/>
    <xf numFmtId="0" fontId="11" fillId="0" borderId="15" xfId="0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20" fontId="16" fillId="6" borderId="39" xfId="0" applyNumberFormat="1" applyFont="1" applyFill="1" applyBorder="1" applyAlignment="1">
      <alignment horizontal="center" vertical="top"/>
    </xf>
    <xf numFmtId="20" fontId="16" fillId="6" borderId="21" xfId="0" applyNumberFormat="1" applyFont="1" applyFill="1" applyBorder="1" applyAlignment="1">
      <alignment horizontal="center" vertical="top"/>
    </xf>
    <xf numFmtId="20" fontId="16" fillId="6" borderId="25" xfId="0" applyNumberFormat="1" applyFont="1" applyFill="1" applyBorder="1" applyAlignment="1">
      <alignment horizontal="center" vertical="top"/>
    </xf>
    <xf numFmtId="20" fontId="16" fillId="6" borderId="19" xfId="0" applyNumberFormat="1" applyFont="1" applyFill="1" applyBorder="1" applyAlignment="1">
      <alignment horizontal="center" vertical="top"/>
    </xf>
    <xf numFmtId="20" fontId="16" fillId="6" borderId="44" xfId="0" applyNumberFormat="1" applyFont="1" applyFill="1" applyBorder="1" applyAlignment="1">
      <alignment horizontal="center" vertical="top"/>
    </xf>
    <xf numFmtId="20" fontId="16" fillId="6" borderId="12" xfId="0" applyNumberFormat="1" applyFont="1" applyFill="1" applyBorder="1" applyAlignment="1">
      <alignment horizontal="center" vertical="top"/>
    </xf>
    <xf numFmtId="0" fontId="26" fillId="6" borderId="3" xfId="0" applyFont="1" applyFill="1" applyBorder="1"/>
    <xf numFmtId="0" fontId="5" fillId="0" borderId="4" xfId="0" quotePrefix="1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8" fillId="0" borderId="15" xfId="0" quotePrefix="1" applyFont="1" applyFill="1" applyBorder="1" applyAlignment="1">
      <alignment horizontal="center"/>
    </xf>
    <xf numFmtId="0" fontId="7" fillId="0" borderId="15" xfId="0" quotePrefix="1" applyFont="1" applyFill="1" applyBorder="1" applyAlignment="1">
      <alignment horizontal="center"/>
    </xf>
    <xf numFmtId="0" fontId="7" fillId="0" borderId="48" xfId="0" quotePrefix="1" applyFont="1" applyFill="1" applyBorder="1" applyAlignment="1">
      <alignment horizontal="center"/>
    </xf>
    <xf numFmtId="0" fontId="5" fillId="0" borderId="50" xfId="0" quotePrefix="1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6" fillId="6" borderId="13" xfId="0" applyFont="1" applyFill="1" applyBorder="1"/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45" fillId="0" borderId="0" xfId="0" applyFont="1"/>
    <xf numFmtId="0" fontId="46" fillId="0" borderId="2" xfId="0" applyFont="1" applyBorder="1" applyAlignment="1">
      <alignment horizontal="center"/>
    </xf>
    <xf numFmtId="0" fontId="46" fillId="15" borderId="2" xfId="0" applyFont="1" applyFill="1" applyBorder="1" applyAlignment="1">
      <alignment horizontal="center"/>
    </xf>
    <xf numFmtId="0" fontId="45" fillId="0" borderId="2" xfId="0" applyFont="1" applyBorder="1"/>
    <xf numFmtId="0" fontId="45" fillId="0" borderId="2" xfId="0" applyFont="1" applyBorder="1" applyAlignment="1">
      <alignment horizontal="center"/>
    </xf>
    <xf numFmtId="0" fontId="45" fillId="16" borderId="2" xfId="0" applyFont="1" applyFill="1" applyBorder="1" applyAlignment="1">
      <alignment horizontal="center"/>
    </xf>
    <xf numFmtId="0" fontId="45" fillId="15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5" fillId="11" borderId="43" xfId="0" applyFont="1" applyFill="1" applyBorder="1" applyAlignment="1">
      <alignment horizontal="center" vertical="top"/>
    </xf>
    <xf numFmtId="0" fontId="35" fillId="11" borderId="24" xfId="0" applyFont="1" applyFill="1" applyBorder="1" applyAlignment="1">
      <alignment horizontal="center" vertical="top"/>
    </xf>
    <xf numFmtId="0" fontId="35" fillId="11" borderId="38" xfId="0" applyFont="1" applyFill="1" applyBorder="1" applyAlignment="1">
      <alignment horizontal="center" vertical="top"/>
    </xf>
    <xf numFmtId="0" fontId="35" fillId="11" borderId="8" xfId="0" applyFont="1" applyFill="1" applyBorder="1" applyAlignment="1">
      <alignment horizontal="center" vertical="top"/>
    </xf>
    <xf numFmtId="0" fontId="35" fillId="11" borderId="18" xfId="0" applyFont="1" applyFill="1" applyBorder="1" applyAlignment="1">
      <alignment horizontal="center" vertical="top"/>
    </xf>
    <xf numFmtId="0" fontId="35" fillId="11" borderId="23" xfId="0" applyFont="1" applyFill="1" applyBorder="1" applyAlignment="1">
      <alignment horizontal="center" vertical="top"/>
    </xf>
    <xf numFmtId="0" fontId="35" fillId="11" borderId="45" xfId="0" applyFont="1" applyFill="1" applyBorder="1" applyAlignment="1">
      <alignment horizontal="center" vertical="top"/>
    </xf>
    <xf numFmtId="0" fontId="35" fillId="11" borderId="41" xfId="0" applyFont="1" applyFill="1" applyBorder="1" applyAlignment="1">
      <alignment horizontal="center" vertical="top"/>
    </xf>
    <xf numFmtId="0" fontId="35" fillId="11" borderId="42" xfId="0" applyFont="1" applyFill="1" applyBorder="1" applyAlignment="1">
      <alignment horizontal="center" vertical="top"/>
    </xf>
    <xf numFmtId="0" fontId="35" fillId="11" borderId="22" xfId="0" applyFont="1" applyFill="1" applyBorder="1" applyAlignment="1">
      <alignment horizontal="center" vertical="top"/>
    </xf>
    <xf numFmtId="0" fontId="35" fillId="11" borderId="0" xfId="0" applyFont="1" applyFill="1" applyBorder="1" applyAlignment="1">
      <alignment horizontal="center" vertical="top"/>
    </xf>
    <xf numFmtId="0" fontId="35" fillId="11" borderId="31" xfId="0" applyFont="1" applyFill="1" applyBorder="1" applyAlignment="1">
      <alignment horizontal="center" vertical="top"/>
    </xf>
    <xf numFmtId="0" fontId="41" fillId="9" borderId="35" xfId="0" applyFont="1" applyFill="1" applyBorder="1" applyAlignment="1">
      <alignment horizontal="center" vertical="top"/>
    </xf>
    <xf numFmtId="0" fontId="41" fillId="9" borderId="36" xfId="0" applyFont="1" applyFill="1" applyBorder="1" applyAlignment="1">
      <alignment horizontal="center" vertical="top"/>
    </xf>
    <xf numFmtId="0" fontId="41" fillId="9" borderId="37" xfId="0" applyFont="1" applyFill="1" applyBorder="1" applyAlignment="1">
      <alignment horizontal="center" vertical="top"/>
    </xf>
    <xf numFmtId="0" fontId="32" fillId="10" borderId="8" xfId="0" applyFont="1" applyFill="1" applyBorder="1" applyAlignment="1">
      <alignment horizontal="center" vertical="top"/>
    </xf>
    <xf numFmtId="0" fontId="32" fillId="10" borderId="17" xfId="0" applyFont="1" applyFill="1" applyBorder="1" applyAlignment="1">
      <alignment horizontal="center" vertical="top"/>
    </xf>
    <xf numFmtId="0" fontId="32" fillId="10" borderId="10" xfId="0" applyFont="1" applyFill="1" applyBorder="1" applyAlignment="1">
      <alignment horizontal="center" vertical="top"/>
    </xf>
    <xf numFmtId="0" fontId="35" fillId="11" borderId="35" xfId="0" applyFont="1" applyFill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16" xfId="0" quotePrefix="1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23" t="s">
        <v>36</v>
      </c>
      <c r="B1" s="223"/>
      <c r="C1" s="223"/>
      <c r="D1" s="223"/>
      <c r="E1" s="223"/>
      <c r="F1" s="223"/>
      <c r="G1" s="223"/>
      <c r="H1" s="223"/>
    </row>
    <row r="2" spans="1:11" ht="23.25">
      <c r="A2" s="227" t="s">
        <v>37</v>
      </c>
      <c r="B2" s="227"/>
      <c r="C2" s="227"/>
      <c r="D2" s="227"/>
      <c r="E2" s="227"/>
      <c r="F2" s="227"/>
      <c r="G2" s="227"/>
      <c r="H2" s="227"/>
    </row>
    <row r="3" spans="1:11" ht="19.5">
      <c r="A3" s="224" t="s">
        <v>7</v>
      </c>
      <c r="B3" s="224"/>
      <c r="C3" s="224"/>
      <c r="D3" s="224"/>
      <c r="E3" s="224"/>
      <c r="F3" s="224"/>
      <c r="G3" s="224"/>
      <c r="H3" s="224"/>
    </row>
    <row r="4" spans="1:11" ht="26.25">
      <c r="A4" s="225" t="s">
        <v>11</v>
      </c>
      <c r="B4" s="225"/>
      <c r="C4" s="225"/>
      <c r="D4" s="225"/>
      <c r="E4" s="225"/>
      <c r="F4" s="225"/>
      <c r="G4" s="225"/>
      <c r="H4" s="225"/>
    </row>
    <row r="5" spans="1:11" ht="19.5">
      <c r="A5" s="226" t="s">
        <v>23</v>
      </c>
      <c r="B5" s="226"/>
      <c r="C5" s="226"/>
      <c r="D5" s="226"/>
      <c r="E5" s="226"/>
      <c r="F5" s="226"/>
      <c r="G5" s="226"/>
      <c r="H5" s="226"/>
    </row>
    <row r="6" spans="1:11" ht="19.5">
      <c r="A6" s="219" t="s">
        <v>38</v>
      </c>
      <c r="B6" s="219"/>
      <c r="C6" s="219"/>
      <c r="D6" s="219"/>
      <c r="E6" s="219"/>
      <c r="F6" s="219"/>
      <c r="G6" s="219"/>
      <c r="H6" s="219"/>
    </row>
    <row r="7" spans="1:11" ht="19.5" thickBot="1">
      <c r="A7" s="2"/>
    </row>
    <row r="8" spans="1:11" ht="19.5" thickBot="1">
      <c r="A8" s="220" t="s">
        <v>26</v>
      </c>
      <c r="B8" s="221"/>
      <c r="C8" s="221"/>
      <c r="D8" s="221"/>
      <c r="E8" s="221"/>
      <c r="F8" s="221"/>
      <c r="G8" s="221"/>
      <c r="H8" s="222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34</v>
      </c>
    </row>
    <row r="10" spans="1:11" ht="20.25" thickBot="1">
      <c r="A10" s="38" t="s">
        <v>68</v>
      </c>
      <c r="B10" s="53" t="s">
        <v>48</v>
      </c>
      <c r="C10" s="54">
        <v>37347</v>
      </c>
      <c r="D10" s="39">
        <v>0</v>
      </c>
      <c r="E10" s="36">
        <v>33</v>
      </c>
      <c r="F10" s="40">
        <v>37</v>
      </c>
      <c r="G10" s="171">
        <f t="shared" ref="G10:G28" si="0">SUM(E10:F10)</f>
        <v>70</v>
      </c>
      <c r="H10" s="21">
        <f t="shared" ref="H10:H28" si="1">SUM(G10-D10)</f>
        <v>70</v>
      </c>
      <c r="I10" s="69" t="s">
        <v>15</v>
      </c>
      <c r="K10" s="24">
        <f t="shared" ref="K10:K28" si="2">(F10-D10*0.5)</f>
        <v>37</v>
      </c>
    </row>
    <row r="11" spans="1:11" ht="20.25" thickBot="1">
      <c r="A11" s="38" t="s">
        <v>63</v>
      </c>
      <c r="B11" s="53" t="s">
        <v>60</v>
      </c>
      <c r="C11" s="54">
        <v>37164</v>
      </c>
      <c r="D11" s="39">
        <v>-3</v>
      </c>
      <c r="E11" s="36">
        <v>34</v>
      </c>
      <c r="F11" s="40">
        <v>37</v>
      </c>
      <c r="G11" s="171">
        <f t="shared" si="0"/>
        <v>71</v>
      </c>
      <c r="H11" s="21">
        <f t="shared" si="1"/>
        <v>74</v>
      </c>
      <c r="I11" s="27" t="s">
        <v>16</v>
      </c>
      <c r="K11" s="24">
        <f t="shared" si="2"/>
        <v>38.5</v>
      </c>
    </row>
    <row r="12" spans="1:11" ht="20.25" thickBot="1">
      <c r="A12" s="38" t="s">
        <v>42</v>
      </c>
      <c r="B12" s="53" t="s">
        <v>43</v>
      </c>
      <c r="C12" s="54">
        <v>35076</v>
      </c>
      <c r="D12" s="39">
        <v>-3</v>
      </c>
      <c r="E12" s="36">
        <v>39</v>
      </c>
      <c r="F12" s="40">
        <v>34</v>
      </c>
      <c r="G12" s="22">
        <f t="shared" si="0"/>
        <v>73</v>
      </c>
      <c r="H12" s="21">
        <f t="shared" si="1"/>
        <v>76</v>
      </c>
      <c r="K12" s="24">
        <f t="shared" si="2"/>
        <v>35.5</v>
      </c>
    </row>
    <row r="13" spans="1:11" ht="20.25" thickBot="1">
      <c r="A13" s="38" t="s">
        <v>71</v>
      </c>
      <c r="B13" s="53" t="s">
        <v>70</v>
      </c>
      <c r="C13" s="54">
        <v>37467</v>
      </c>
      <c r="D13" s="39">
        <v>5</v>
      </c>
      <c r="E13" s="36">
        <v>36</v>
      </c>
      <c r="F13" s="40">
        <v>38</v>
      </c>
      <c r="G13" s="22">
        <f t="shared" si="0"/>
        <v>74</v>
      </c>
      <c r="H13" s="205">
        <f t="shared" si="1"/>
        <v>69</v>
      </c>
      <c r="I13" s="31" t="s">
        <v>17</v>
      </c>
      <c r="K13" s="24">
        <f t="shared" si="2"/>
        <v>35.5</v>
      </c>
    </row>
    <row r="14" spans="1:11" ht="19.5">
      <c r="A14" s="38" t="s">
        <v>61</v>
      </c>
      <c r="B14" s="53" t="s">
        <v>50</v>
      </c>
      <c r="C14" s="54">
        <v>37079</v>
      </c>
      <c r="D14" s="39">
        <v>-2</v>
      </c>
      <c r="E14" s="36">
        <v>39</v>
      </c>
      <c r="F14" s="40">
        <v>36</v>
      </c>
      <c r="G14" s="22">
        <f t="shared" si="0"/>
        <v>75</v>
      </c>
      <c r="H14" s="21">
        <f t="shared" si="1"/>
        <v>77</v>
      </c>
      <c r="K14" s="24">
        <f t="shared" si="2"/>
        <v>37</v>
      </c>
    </row>
    <row r="15" spans="1:11" ht="20.25" thickBot="1">
      <c r="A15" s="38" t="s">
        <v>54</v>
      </c>
      <c r="B15" s="53" t="s">
        <v>55</v>
      </c>
      <c r="C15" s="54">
        <v>36587</v>
      </c>
      <c r="D15" s="39">
        <v>0</v>
      </c>
      <c r="E15" s="36">
        <v>40</v>
      </c>
      <c r="F15" s="40">
        <v>36</v>
      </c>
      <c r="G15" s="22">
        <f t="shared" si="0"/>
        <v>76</v>
      </c>
      <c r="H15" s="21">
        <f t="shared" si="1"/>
        <v>76</v>
      </c>
      <c r="K15" s="24">
        <f t="shared" si="2"/>
        <v>36</v>
      </c>
    </row>
    <row r="16" spans="1:11" ht="20.25" thickBot="1">
      <c r="A16" s="38" t="s">
        <v>69</v>
      </c>
      <c r="B16" s="53" t="s">
        <v>70</v>
      </c>
      <c r="C16" s="54">
        <v>37467</v>
      </c>
      <c r="D16" s="39">
        <v>4</v>
      </c>
      <c r="E16" s="36">
        <v>36</v>
      </c>
      <c r="F16" s="40">
        <v>40</v>
      </c>
      <c r="G16" s="22">
        <f t="shared" si="0"/>
        <v>76</v>
      </c>
      <c r="H16" s="205">
        <f t="shared" si="1"/>
        <v>72</v>
      </c>
      <c r="I16" s="31" t="s">
        <v>18</v>
      </c>
      <c r="K16" s="24">
        <f t="shared" si="2"/>
        <v>38</v>
      </c>
    </row>
    <row r="17" spans="1:11" ht="19.5">
      <c r="A17" s="38" t="s">
        <v>51</v>
      </c>
      <c r="B17" s="53" t="s">
        <v>50</v>
      </c>
      <c r="C17" s="54">
        <v>36510</v>
      </c>
      <c r="D17" s="39">
        <v>4</v>
      </c>
      <c r="E17" s="36">
        <v>38</v>
      </c>
      <c r="F17" s="40">
        <v>39</v>
      </c>
      <c r="G17" s="22">
        <f t="shared" si="0"/>
        <v>77</v>
      </c>
      <c r="H17" s="21">
        <f t="shared" si="1"/>
        <v>73</v>
      </c>
      <c r="K17" s="24">
        <f t="shared" si="2"/>
        <v>37</v>
      </c>
    </row>
    <row r="18" spans="1:11" ht="19.5">
      <c r="A18" s="38" t="s">
        <v>45</v>
      </c>
      <c r="B18" s="53" t="s">
        <v>46</v>
      </c>
      <c r="C18" s="54">
        <v>36297</v>
      </c>
      <c r="D18" s="39">
        <v>2</v>
      </c>
      <c r="E18" s="36">
        <v>40</v>
      </c>
      <c r="F18" s="40">
        <v>41</v>
      </c>
      <c r="G18" s="22">
        <f t="shared" si="0"/>
        <v>81</v>
      </c>
      <c r="H18" s="21">
        <f t="shared" si="1"/>
        <v>79</v>
      </c>
      <c r="K18" s="24">
        <f t="shared" si="2"/>
        <v>40</v>
      </c>
    </row>
    <row r="19" spans="1:11" ht="19.5">
      <c r="A19" s="38" t="s">
        <v>52</v>
      </c>
      <c r="B19" s="53" t="s">
        <v>53</v>
      </c>
      <c r="C19" s="54">
        <v>36517</v>
      </c>
      <c r="D19" s="39">
        <v>10</v>
      </c>
      <c r="E19" s="36">
        <v>41</v>
      </c>
      <c r="F19" s="40">
        <v>44</v>
      </c>
      <c r="G19" s="22">
        <f t="shared" si="0"/>
        <v>85</v>
      </c>
      <c r="H19" s="21">
        <f t="shared" si="1"/>
        <v>75</v>
      </c>
      <c r="K19" s="24">
        <f t="shared" si="2"/>
        <v>39</v>
      </c>
    </row>
    <row r="20" spans="1:11" ht="19.5">
      <c r="A20" s="38" t="s">
        <v>62</v>
      </c>
      <c r="B20" s="53" t="s">
        <v>50</v>
      </c>
      <c r="C20" s="54">
        <v>37137</v>
      </c>
      <c r="D20" s="39">
        <v>2</v>
      </c>
      <c r="E20" s="36">
        <v>40</v>
      </c>
      <c r="F20" s="40">
        <v>45</v>
      </c>
      <c r="G20" s="22">
        <f t="shared" si="0"/>
        <v>85</v>
      </c>
      <c r="H20" s="21">
        <f t="shared" si="1"/>
        <v>83</v>
      </c>
      <c r="K20" s="24">
        <f t="shared" si="2"/>
        <v>44</v>
      </c>
    </row>
    <row r="21" spans="1:11" ht="19.5">
      <c r="A21" s="38" t="s">
        <v>64</v>
      </c>
      <c r="B21" s="53" t="s">
        <v>60</v>
      </c>
      <c r="C21" s="54">
        <v>37238</v>
      </c>
      <c r="D21" s="39">
        <v>13</v>
      </c>
      <c r="E21" s="36">
        <v>43</v>
      </c>
      <c r="F21" s="40">
        <v>43</v>
      </c>
      <c r="G21" s="22">
        <f t="shared" si="0"/>
        <v>86</v>
      </c>
      <c r="H21" s="21">
        <f t="shared" si="1"/>
        <v>73</v>
      </c>
      <c r="K21" s="24">
        <f t="shared" si="2"/>
        <v>36.5</v>
      </c>
    </row>
    <row r="22" spans="1:11" ht="19.5">
      <c r="A22" s="38" t="s">
        <v>49</v>
      </c>
      <c r="B22" s="53" t="s">
        <v>50</v>
      </c>
      <c r="C22" s="54">
        <v>36364</v>
      </c>
      <c r="D22" s="39">
        <v>6</v>
      </c>
      <c r="E22" s="36">
        <v>40</v>
      </c>
      <c r="F22" s="40">
        <v>46</v>
      </c>
      <c r="G22" s="22">
        <f t="shared" si="0"/>
        <v>86</v>
      </c>
      <c r="H22" s="21">
        <f t="shared" si="1"/>
        <v>80</v>
      </c>
      <c r="K22" s="24">
        <f t="shared" si="2"/>
        <v>43</v>
      </c>
    </row>
    <row r="23" spans="1:11" ht="19.5">
      <c r="A23" s="38" t="s">
        <v>59</v>
      </c>
      <c r="B23" s="53" t="s">
        <v>60</v>
      </c>
      <c r="C23" s="54">
        <v>36928</v>
      </c>
      <c r="D23" s="39">
        <v>8</v>
      </c>
      <c r="E23" s="36">
        <v>46</v>
      </c>
      <c r="F23" s="40">
        <v>41</v>
      </c>
      <c r="G23" s="22">
        <f t="shared" si="0"/>
        <v>87</v>
      </c>
      <c r="H23" s="21">
        <f t="shared" si="1"/>
        <v>79</v>
      </c>
      <c r="K23" s="24">
        <f t="shared" si="2"/>
        <v>37</v>
      </c>
    </row>
    <row r="24" spans="1:11" ht="19.5">
      <c r="A24" s="38" t="s">
        <v>72</v>
      </c>
      <c r="B24" s="53" t="s">
        <v>50</v>
      </c>
      <c r="C24" s="54">
        <v>37467</v>
      </c>
      <c r="D24" s="39">
        <v>8</v>
      </c>
      <c r="E24" s="36">
        <v>49</v>
      </c>
      <c r="F24" s="40">
        <v>42</v>
      </c>
      <c r="G24" s="22">
        <f t="shared" si="0"/>
        <v>91</v>
      </c>
      <c r="H24" s="21">
        <f t="shared" si="1"/>
        <v>83</v>
      </c>
      <c r="K24" s="24">
        <f t="shared" si="2"/>
        <v>38</v>
      </c>
    </row>
    <row r="25" spans="1:11" ht="19.5">
      <c r="A25" s="38" t="s">
        <v>56</v>
      </c>
      <c r="B25" s="53" t="s">
        <v>48</v>
      </c>
      <c r="C25" s="54">
        <v>36734</v>
      </c>
      <c r="D25" s="39">
        <v>18</v>
      </c>
      <c r="E25" s="36">
        <v>46</v>
      </c>
      <c r="F25" s="40">
        <v>50</v>
      </c>
      <c r="G25" s="22">
        <f t="shared" si="0"/>
        <v>96</v>
      </c>
      <c r="H25" s="21">
        <f t="shared" si="1"/>
        <v>78</v>
      </c>
      <c r="K25" s="24">
        <f t="shared" si="2"/>
        <v>41</v>
      </c>
    </row>
    <row r="26" spans="1:11" ht="19.5">
      <c r="A26" s="38" t="s">
        <v>65</v>
      </c>
      <c r="B26" s="53" t="s">
        <v>50</v>
      </c>
      <c r="C26" s="54">
        <v>37316</v>
      </c>
      <c r="D26" s="39">
        <v>13</v>
      </c>
      <c r="E26" s="36">
        <v>51</v>
      </c>
      <c r="F26" s="40">
        <v>48</v>
      </c>
      <c r="G26" s="22">
        <f t="shared" si="0"/>
        <v>99</v>
      </c>
      <c r="H26" s="21">
        <f t="shared" si="1"/>
        <v>86</v>
      </c>
      <c r="K26" s="24">
        <f t="shared" si="2"/>
        <v>41.5</v>
      </c>
    </row>
    <row r="27" spans="1:11" ht="19.5">
      <c r="A27" s="38" t="s">
        <v>66</v>
      </c>
      <c r="B27" s="53" t="s">
        <v>67</v>
      </c>
      <c r="C27" s="54">
        <v>37346</v>
      </c>
      <c r="D27" s="39">
        <v>19</v>
      </c>
      <c r="E27" s="36">
        <v>51</v>
      </c>
      <c r="F27" s="40">
        <v>49</v>
      </c>
      <c r="G27" s="22">
        <f t="shared" si="0"/>
        <v>100</v>
      </c>
      <c r="H27" s="21">
        <f t="shared" si="1"/>
        <v>81</v>
      </c>
      <c r="K27" s="24">
        <f t="shared" si="2"/>
        <v>39.5</v>
      </c>
    </row>
    <row r="28" spans="1:11" ht="19.5">
      <c r="A28" s="38" t="s">
        <v>73</v>
      </c>
      <c r="B28" s="53" t="s">
        <v>50</v>
      </c>
      <c r="C28" s="54">
        <v>37495</v>
      </c>
      <c r="D28" s="39">
        <v>13</v>
      </c>
      <c r="E28" s="36">
        <v>51</v>
      </c>
      <c r="F28" s="40">
        <v>53</v>
      </c>
      <c r="G28" s="22">
        <f t="shared" si="0"/>
        <v>104</v>
      </c>
      <c r="H28" s="21">
        <f t="shared" si="1"/>
        <v>91</v>
      </c>
      <c r="K28" s="24">
        <f t="shared" si="2"/>
        <v>46.5</v>
      </c>
    </row>
    <row r="29" spans="1:11" ht="19.5">
      <c r="A29" s="195" t="s">
        <v>57</v>
      </c>
      <c r="B29" s="53" t="s">
        <v>58</v>
      </c>
      <c r="C29" s="54">
        <v>36763</v>
      </c>
      <c r="D29" s="197" t="s">
        <v>10</v>
      </c>
      <c r="E29" s="198" t="s">
        <v>10</v>
      </c>
      <c r="F29" s="199" t="s">
        <v>10</v>
      </c>
      <c r="G29" s="174" t="s">
        <v>10</v>
      </c>
      <c r="H29" s="200" t="s">
        <v>10</v>
      </c>
    </row>
    <row r="30" spans="1:11" ht="19.5">
      <c r="A30" s="38" t="s">
        <v>44</v>
      </c>
      <c r="B30" s="53" t="s">
        <v>43</v>
      </c>
      <c r="C30" s="54">
        <v>35330</v>
      </c>
      <c r="D30" s="39" t="s">
        <v>5</v>
      </c>
      <c r="E30" s="36" t="s">
        <v>275</v>
      </c>
      <c r="F30" s="40" t="s">
        <v>277</v>
      </c>
      <c r="G30" s="174" t="s">
        <v>10</v>
      </c>
      <c r="H30" s="200" t="s">
        <v>10</v>
      </c>
    </row>
    <row r="31" spans="1:11" ht="20.25" thickBot="1">
      <c r="A31" s="183" t="s">
        <v>47</v>
      </c>
      <c r="B31" s="184" t="s">
        <v>48</v>
      </c>
      <c r="C31" s="185">
        <v>36305</v>
      </c>
      <c r="D31" s="186" t="s">
        <v>5</v>
      </c>
      <c r="E31" s="166" t="s">
        <v>275</v>
      </c>
      <c r="F31" s="187" t="s">
        <v>277</v>
      </c>
      <c r="G31" s="178" t="s">
        <v>10</v>
      </c>
      <c r="H31" s="204" t="s">
        <v>10</v>
      </c>
    </row>
    <row r="32" spans="1:11" ht="19.5" thickBot="1">
      <c r="D32" s="1"/>
      <c r="E32" s="1"/>
      <c r="F32" s="1"/>
      <c r="G32" s="1"/>
      <c r="H32" s="1"/>
    </row>
    <row r="33" spans="1:11" ht="20.25" thickBot="1">
      <c r="A33" s="216" t="s">
        <v>24</v>
      </c>
      <c r="B33" s="217"/>
      <c r="C33" s="217"/>
      <c r="D33" s="217"/>
      <c r="E33" s="217"/>
      <c r="F33" s="217"/>
      <c r="G33" s="217"/>
      <c r="H33" s="218"/>
    </row>
    <row r="34" spans="1:11" ht="20.25" thickBot="1">
      <c r="A34" s="4" t="s">
        <v>6</v>
      </c>
      <c r="B34" s="8" t="s">
        <v>9</v>
      </c>
      <c r="C34" s="8" t="s">
        <v>21</v>
      </c>
      <c r="D34" s="4" t="s">
        <v>1</v>
      </c>
      <c r="E34" s="4" t="s">
        <v>2</v>
      </c>
      <c r="F34" s="19" t="s">
        <v>3</v>
      </c>
      <c r="G34" s="18" t="s">
        <v>4</v>
      </c>
      <c r="H34" s="20" t="s">
        <v>5</v>
      </c>
      <c r="K34" s="71" t="s">
        <v>34</v>
      </c>
    </row>
    <row r="35" spans="1:11" ht="20.25" thickBot="1">
      <c r="A35" s="38" t="s">
        <v>126</v>
      </c>
      <c r="B35" s="53" t="s">
        <v>70</v>
      </c>
      <c r="C35" s="54">
        <v>38411</v>
      </c>
      <c r="D35" s="39">
        <v>11</v>
      </c>
      <c r="E35" s="36">
        <v>41</v>
      </c>
      <c r="F35" s="40">
        <v>41</v>
      </c>
      <c r="G35" s="171">
        <f t="shared" ref="G35:G41" si="3">SUM(E35:F35)</f>
        <v>82</v>
      </c>
      <c r="H35" s="21">
        <f t="shared" ref="H35:H41" si="4">SUM(G35-D35)</f>
        <v>71</v>
      </c>
      <c r="I35" s="27" t="s">
        <v>15</v>
      </c>
      <c r="K35" s="24">
        <f t="shared" ref="K35:K41" si="5">(F35-D35*0.5)</f>
        <v>35.5</v>
      </c>
    </row>
    <row r="36" spans="1:11" ht="20.25" thickBot="1">
      <c r="A36" s="38" t="s">
        <v>257</v>
      </c>
      <c r="B36" s="53" t="s">
        <v>48</v>
      </c>
      <c r="C36" s="54">
        <v>38257</v>
      </c>
      <c r="D36" s="39">
        <v>6</v>
      </c>
      <c r="E36" s="36">
        <v>46</v>
      </c>
      <c r="F36" s="40">
        <v>40</v>
      </c>
      <c r="G36" s="171">
        <f t="shared" si="3"/>
        <v>86</v>
      </c>
      <c r="H36" s="21">
        <f t="shared" si="4"/>
        <v>80</v>
      </c>
      <c r="I36" s="27" t="s">
        <v>16</v>
      </c>
      <c r="K36" s="24">
        <f t="shared" si="5"/>
        <v>37</v>
      </c>
    </row>
    <row r="37" spans="1:11" ht="20.25" thickBot="1">
      <c r="A37" s="38" t="s">
        <v>123</v>
      </c>
      <c r="B37" s="53" t="s">
        <v>48</v>
      </c>
      <c r="C37" s="54">
        <v>37984</v>
      </c>
      <c r="D37" s="39">
        <v>3</v>
      </c>
      <c r="E37" s="36">
        <v>40</v>
      </c>
      <c r="F37" s="40">
        <v>48</v>
      </c>
      <c r="G37" s="22">
        <f t="shared" si="3"/>
        <v>88</v>
      </c>
      <c r="H37" s="21">
        <f t="shared" si="4"/>
        <v>85</v>
      </c>
      <c r="K37" s="24">
        <f t="shared" si="5"/>
        <v>46.5</v>
      </c>
    </row>
    <row r="38" spans="1:11" ht="20.25" thickBot="1">
      <c r="A38" s="38" t="s">
        <v>124</v>
      </c>
      <c r="B38" s="53" t="s">
        <v>67</v>
      </c>
      <c r="C38" s="54">
        <v>38078</v>
      </c>
      <c r="D38" s="39">
        <v>19</v>
      </c>
      <c r="E38" s="36">
        <v>46</v>
      </c>
      <c r="F38" s="40">
        <v>53</v>
      </c>
      <c r="G38" s="22">
        <f t="shared" si="3"/>
        <v>99</v>
      </c>
      <c r="H38" s="21">
        <f t="shared" si="4"/>
        <v>80</v>
      </c>
      <c r="I38" s="31" t="s">
        <v>17</v>
      </c>
      <c r="K38" s="24">
        <f t="shared" si="5"/>
        <v>43.5</v>
      </c>
    </row>
    <row r="39" spans="1:11" ht="19.5">
      <c r="A39" s="38" t="s">
        <v>122</v>
      </c>
      <c r="B39" s="53" t="s">
        <v>50</v>
      </c>
      <c r="C39" s="54">
        <v>37876</v>
      </c>
      <c r="D39" s="39">
        <v>9</v>
      </c>
      <c r="E39" s="36">
        <v>54</v>
      </c>
      <c r="F39" s="40">
        <v>52</v>
      </c>
      <c r="G39" s="22">
        <f t="shared" si="3"/>
        <v>106</v>
      </c>
      <c r="H39" s="21">
        <f t="shared" si="4"/>
        <v>97</v>
      </c>
      <c r="K39" s="24">
        <f t="shared" si="5"/>
        <v>47.5</v>
      </c>
    </row>
    <row r="40" spans="1:11" ht="19.5">
      <c r="A40" s="38" t="s">
        <v>121</v>
      </c>
      <c r="B40" s="53" t="s">
        <v>67</v>
      </c>
      <c r="C40" s="54">
        <v>37868</v>
      </c>
      <c r="D40" s="39">
        <v>47</v>
      </c>
      <c r="E40" s="36">
        <v>64</v>
      </c>
      <c r="F40" s="40">
        <v>65</v>
      </c>
      <c r="G40" s="22">
        <f t="shared" si="3"/>
        <v>129</v>
      </c>
      <c r="H40" s="21">
        <f t="shared" si="4"/>
        <v>82</v>
      </c>
      <c r="K40" s="24">
        <f t="shared" si="5"/>
        <v>41.5</v>
      </c>
    </row>
    <row r="41" spans="1:11" ht="19.5">
      <c r="A41" s="38" t="s">
        <v>125</v>
      </c>
      <c r="B41" s="53" t="s">
        <v>67</v>
      </c>
      <c r="C41" s="54">
        <v>38156</v>
      </c>
      <c r="D41" s="39">
        <v>42</v>
      </c>
      <c r="E41" s="36">
        <v>65</v>
      </c>
      <c r="F41" s="40">
        <v>70</v>
      </c>
      <c r="G41" s="22">
        <f t="shared" si="3"/>
        <v>135</v>
      </c>
      <c r="H41" s="21">
        <f t="shared" si="4"/>
        <v>93</v>
      </c>
      <c r="K41" s="24">
        <f t="shared" si="5"/>
        <v>49</v>
      </c>
    </row>
    <row r="42" spans="1:11" ht="20.25" thickBot="1">
      <c r="A42" s="206" t="s">
        <v>120</v>
      </c>
      <c r="B42" s="184" t="s">
        <v>50</v>
      </c>
      <c r="C42" s="185">
        <v>35546</v>
      </c>
      <c r="D42" s="186" t="s">
        <v>5</v>
      </c>
      <c r="E42" s="166" t="s">
        <v>275</v>
      </c>
      <c r="F42" s="187" t="s">
        <v>277</v>
      </c>
      <c r="G42" s="178" t="s">
        <v>10</v>
      </c>
      <c r="H42" s="204" t="s">
        <v>10</v>
      </c>
    </row>
  </sheetData>
  <sortState ref="A35:H42">
    <sortCondition ref="G35:G42"/>
    <sortCondition ref="F35:F42"/>
    <sortCondition ref="E35:E42"/>
  </sortState>
  <mergeCells count="8">
    <mergeCell ref="A33:H33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34" t="str">
        <f>JUV!A1</f>
        <v>COSTA ESMERALDA</v>
      </c>
      <c r="B1" s="234"/>
      <c r="C1" s="234"/>
      <c r="D1" s="234"/>
      <c r="E1" s="234"/>
      <c r="F1" s="234"/>
      <c r="G1" s="234"/>
      <c r="H1" s="234"/>
      <c r="I1" s="13"/>
      <c r="J1" s="41"/>
    </row>
    <row r="2" spans="1:10">
      <c r="A2" s="238" t="str">
        <f>JUV!A2</f>
        <v>GOLF &amp; LINKS</v>
      </c>
      <c r="B2" s="238"/>
      <c r="C2" s="238"/>
      <c r="D2" s="238"/>
      <c r="E2" s="238"/>
      <c r="F2" s="238"/>
      <c r="G2" s="238"/>
      <c r="H2" s="238"/>
      <c r="I2" s="13"/>
      <c r="J2" s="41"/>
    </row>
    <row r="3" spans="1:10">
      <c r="A3" s="234" t="s">
        <v>7</v>
      </c>
      <c r="B3" s="234"/>
      <c r="C3" s="234"/>
      <c r="D3" s="234"/>
      <c r="E3" s="234"/>
      <c r="F3" s="234"/>
      <c r="G3" s="234"/>
      <c r="H3" s="234"/>
      <c r="I3" s="13"/>
      <c r="J3" s="41"/>
    </row>
    <row r="4" spans="1:10">
      <c r="A4" s="239" t="s">
        <v>11</v>
      </c>
      <c r="B4" s="239"/>
      <c r="C4" s="239"/>
      <c r="D4" s="239"/>
      <c r="E4" s="239"/>
      <c r="F4" s="239"/>
      <c r="G4" s="239"/>
      <c r="H4" s="239"/>
      <c r="I4" s="13"/>
      <c r="J4" s="41"/>
    </row>
    <row r="5" spans="1:10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  <c r="I5" s="13"/>
      <c r="J5" s="41"/>
    </row>
    <row r="6" spans="1:10" ht="20.25" thickBot="1">
      <c r="A6" s="234" t="str">
        <f>JUV!A6</f>
        <v>DOMINGO 22 DE AGOSTO DE 2021</v>
      </c>
      <c r="B6" s="234"/>
      <c r="C6" s="234"/>
      <c r="D6" s="234"/>
      <c r="E6" s="234"/>
      <c r="F6" s="234"/>
      <c r="G6" s="234"/>
      <c r="H6" s="234"/>
      <c r="I6" s="13"/>
      <c r="J6" s="41"/>
    </row>
    <row r="7" spans="1:10" ht="20.25" hidden="1" thickBot="1">
      <c r="A7" s="235" t="e">
        <f>JUV!#REF!</f>
        <v>#REF!</v>
      </c>
      <c r="B7" s="236"/>
      <c r="C7" s="236"/>
      <c r="D7" s="236"/>
      <c r="E7" s="236"/>
      <c r="F7" s="236"/>
      <c r="G7" s="236"/>
      <c r="H7" s="237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35" t="str">
        <f>JUV!A8</f>
        <v>CABALLEROS JUVENILES (Clases 96- 97- 98- 99 - 00 - 01 y 02)</v>
      </c>
      <c r="B13" s="236"/>
      <c r="C13" s="236"/>
      <c r="D13" s="236"/>
      <c r="E13" s="236"/>
      <c r="F13" s="236"/>
      <c r="G13" s="236"/>
      <c r="H13" s="237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BILBAO FRANCISCO EUGENIO</v>
      </c>
      <c r="B15" s="23" t="str">
        <f>JUV!B10</f>
        <v>CMDP</v>
      </c>
      <c r="C15" s="29">
        <f>JUV!C10</f>
        <v>37347</v>
      </c>
      <c r="D15" s="24">
        <f>JUV!D10</f>
        <v>0</v>
      </c>
      <c r="E15" s="24">
        <f>JUV!E10</f>
        <v>33</v>
      </c>
      <c r="F15" s="24">
        <f>JUV!F10</f>
        <v>37</v>
      </c>
      <c r="G15" s="24">
        <f>JUV!G10</f>
        <v>70</v>
      </c>
      <c r="H15" s="32" t="s">
        <v>10</v>
      </c>
      <c r="I15" s="14" t="s">
        <v>15</v>
      </c>
      <c r="J15" s="41"/>
    </row>
    <row r="16" spans="1:10" ht="20.100000000000001" customHeight="1" thickBot="1">
      <c r="A16" s="17" t="str">
        <f>JUV!A11</f>
        <v>ACUÑA TOBIAS</v>
      </c>
      <c r="B16" s="23" t="str">
        <f>JUV!B11</f>
        <v>EVTGC</v>
      </c>
      <c r="C16" s="29">
        <f>JUV!C11</f>
        <v>37164</v>
      </c>
      <c r="D16" s="24">
        <f>JUV!D11</f>
        <v>-3</v>
      </c>
      <c r="E16" s="24">
        <f>JUV!E11</f>
        <v>34</v>
      </c>
      <c r="F16" s="24">
        <f>JUV!F11</f>
        <v>37</v>
      </c>
      <c r="G16" s="24">
        <f>JUV!G11</f>
        <v>71</v>
      </c>
      <c r="H16" s="32" t="s">
        <v>10</v>
      </c>
      <c r="I16" s="14" t="s">
        <v>16</v>
      </c>
      <c r="J16" s="41"/>
    </row>
    <row r="17" spans="1:10" ht="20.100000000000001" customHeight="1" thickBot="1">
      <c r="A17" s="17" t="s">
        <v>71</v>
      </c>
      <c r="B17" s="23" t="s">
        <v>70</v>
      </c>
      <c r="C17" s="29">
        <v>37467</v>
      </c>
      <c r="D17" s="24">
        <v>5</v>
      </c>
      <c r="E17" s="24">
        <v>36</v>
      </c>
      <c r="F17" s="24">
        <v>38</v>
      </c>
      <c r="G17" s="24">
        <f>SUM(E17:F17)</f>
        <v>74</v>
      </c>
      <c r="H17" s="32">
        <f>SUM(G17-D17)</f>
        <v>69</v>
      </c>
      <c r="I17" s="14" t="s">
        <v>17</v>
      </c>
      <c r="J17" s="41"/>
    </row>
    <row r="18" spans="1:10" ht="20.100000000000001" customHeight="1" thickBot="1">
      <c r="A18" s="17" t="s">
        <v>69</v>
      </c>
      <c r="B18" s="23" t="s">
        <v>70</v>
      </c>
      <c r="C18" s="29">
        <v>37467</v>
      </c>
      <c r="D18" s="24">
        <v>4</v>
      </c>
      <c r="E18" s="24">
        <v>36</v>
      </c>
      <c r="F18" s="24">
        <v>40</v>
      </c>
      <c r="G18" s="24">
        <f>SUM(E18:F18)</f>
        <v>76</v>
      </c>
      <c r="H18" s="32">
        <f>SUM(G18-D18)</f>
        <v>72</v>
      </c>
      <c r="I18" s="14" t="s">
        <v>18</v>
      </c>
      <c r="J18" s="41"/>
    </row>
    <row r="19" spans="1:10" ht="20.25" thickBot="1">
      <c r="A19" s="235" t="str">
        <f>JUV!A33</f>
        <v>DAMAS JUVENILES Y MENORES</v>
      </c>
      <c r="B19" s="236"/>
      <c r="C19" s="236"/>
      <c r="D19" s="236"/>
      <c r="E19" s="236"/>
      <c r="F19" s="236"/>
      <c r="G19" s="236"/>
      <c r="H19" s="237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JUV!A35</f>
        <v>SERRES SCHEFFER JOSEFINA</v>
      </c>
      <c r="B21" s="23" t="str">
        <f>JUV!B35</f>
        <v>NGC</v>
      </c>
      <c r="C21" s="29">
        <f>JUV!C35</f>
        <v>38411</v>
      </c>
      <c r="D21" s="24">
        <f>JUV!D35</f>
        <v>11</v>
      </c>
      <c r="E21" s="24">
        <f>JUV!E35</f>
        <v>41</v>
      </c>
      <c r="F21" s="24">
        <f>JUV!F35</f>
        <v>41</v>
      </c>
      <c r="G21" s="24">
        <f>JUV!G35</f>
        <v>82</v>
      </c>
      <c r="H21" s="32" t="s">
        <v>10</v>
      </c>
      <c r="I21" s="14" t="s">
        <v>15</v>
      </c>
      <c r="J21" s="41"/>
    </row>
    <row r="22" spans="1:10" ht="20.100000000000001" customHeight="1" thickBot="1">
      <c r="A22" s="17" t="str">
        <f>JUV!A36</f>
        <v xml:space="preserve">ERRECART GIMENA </v>
      </c>
      <c r="B22" s="23" t="str">
        <f>JUV!B36</f>
        <v>CMDP</v>
      </c>
      <c r="C22" s="29">
        <f>JUV!C36</f>
        <v>38257</v>
      </c>
      <c r="D22" s="24">
        <f>JUV!D36</f>
        <v>6</v>
      </c>
      <c r="E22" s="24">
        <f>JUV!E36</f>
        <v>46</v>
      </c>
      <c r="F22" s="24">
        <f>JUV!F36</f>
        <v>40</v>
      </c>
      <c r="G22" s="24">
        <f>JUV!G36</f>
        <v>86</v>
      </c>
      <c r="H22" s="32" t="s">
        <v>10</v>
      </c>
      <c r="I22" s="14" t="s">
        <v>16</v>
      </c>
      <c r="J22" s="41"/>
    </row>
    <row r="23" spans="1:10" ht="20.100000000000001" customHeight="1" thickBot="1">
      <c r="A23" s="17" t="s">
        <v>124</v>
      </c>
      <c r="B23" s="23" t="s">
        <v>67</v>
      </c>
      <c r="C23" s="29">
        <v>38078</v>
      </c>
      <c r="D23" s="24">
        <v>19</v>
      </c>
      <c r="E23" s="24">
        <v>46</v>
      </c>
      <c r="F23" s="24">
        <v>53</v>
      </c>
      <c r="G23" s="24">
        <f>SUM(E23:F23)</f>
        <v>99</v>
      </c>
      <c r="H23" s="32">
        <f>SUM(G23-D23)</f>
        <v>80</v>
      </c>
      <c r="I23" s="14" t="s">
        <v>17</v>
      </c>
      <c r="J23" s="41"/>
    </row>
    <row r="24" spans="1:10" ht="20.100000000000001" hidden="1" customHeight="1" thickBot="1">
      <c r="A24" s="17"/>
      <c r="B24" s="23"/>
      <c r="C24" s="29"/>
      <c r="D24" s="24"/>
      <c r="E24" s="24"/>
      <c r="F24" s="24"/>
      <c r="G24" s="24">
        <f>SUM(E24:F24)</f>
        <v>0</v>
      </c>
      <c r="H24" s="32">
        <f>SUM(G24-D24)</f>
        <v>0</v>
      </c>
      <c r="I24" s="14" t="s">
        <v>18</v>
      </c>
      <c r="J24" s="41"/>
    </row>
    <row r="25" spans="1:10" ht="20.25" thickBot="1">
      <c r="A25" s="235" t="str">
        <f>'M 18'!A8</f>
        <v>CABALLEROS MENORES (Clases 03 - 04 y 05)</v>
      </c>
      <c r="B25" s="236"/>
      <c r="C25" s="236"/>
      <c r="D25" s="236"/>
      <c r="E25" s="236"/>
      <c r="F25" s="236"/>
      <c r="G25" s="236"/>
      <c r="H25" s="237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ELICHIRIBEHETY RICARDO JUAN</v>
      </c>
      <c r="B27" s="23" t="str">
        <f>'M 18'!B10</f>
        <v>MDPGC</v>
      </c>
      <c r="C27" s="29">
        <f>'M 18'!C10</f>
        <v>38147</v>
      </c>
      <c r="D27" s="24">
        <f>'M 18'!D10</f>
        <v>0</v>
      </c>
      <c r="E27" s="24">
        <f>'M 18'!E10</f>
        <v>37</v>
      </c>
      <c r="F27" s="24">
        <f>'M 18'!F10</f>
        <v>39</v>
      </c>
      <c r="G27" s="24">
        <f>'M 18'!G10</f>
        <v>76</v>
      </c>
      <c r="H27" s="32" t="s">
        <v>10</v>
      </c>
      <c r="I27" s="14" t="s">
        <v>15</v>
      </c>
      <c r="J27" s="41"/>
    </row>
    <row r="28" spans="1:10" ht="19.5" customHeight="1" thickBot="1">
      <c r="A28" s="17" t="str">
        <f>'M 18'!A11</f>
        <v>GUEVARA GUIDO</v>
      </c>
      <c r="B28" s="23" t="str">
        <f>'M 18'!B11</f>
        <v>CMDP</v>
      </c>
      <c r="C28" s="29">
        <f>'M 18'!C11</f>
        <v>37832</v>
      </c>
      <c r="D28" s="24">
        <f>'M 18'!D11</f>
        <v>0</v>
      </c>
      <c r="E28" s="24">
        <f>'M 18'!E11</f>
        <v>44</v>
      </c>
      <c r="F28" s="24">
        <f>'M 18'!F11</f>
        <v>37</v>
      </c>
      <c r="G28" s="24">
        <f>'M 18'!G11</f>
        <v>81</v>
      </c>
      <c r="H28" s="32" t="s">
        <v>10</v>
      </c>
      <c r="I28" s="14" t="s">
        <v>16</v>
      </c>
      <c r="J28" s="41"/>
    </row>
    <row r="29" spans="1:10" ht="20.100000000000001" customHeight="1" thickBot="1">
      <c r="A29" s="17" t="str">
        <f>'M 18'!A12</f>
        <v>PEREZ SANTANDREA FERMIN</v>
      </c>
      <c r="B29" s="23" t="str">
        <f>'M 18'!B12</f>
        <v>TGC</v>
      </c>
      <c r="C29" s="29">
        <f>'M 18'!C12</f>
        <v>38715</v>
      </c>
      <c r="D29" s="24">
        <f>'M 18'!D12</f>
        <v>8</v>
      </c>
      <c r="E29" s="24">
        <f>'M 18'!E12</f>
        <v>37</v>
      </c>
      <c r="F29" s="24">
        <f>'M 18'!F12</f>
        <v>44</v>
      </c>
      <c r="G29" s="24">
        <f>SUM(E29:F29)</f>
        <v>81</v>
      </c>
      <c r="H29" s="32">
        <f>SUM(G29-D29)</f>
        <v>73</v>
      </c>
      <c r="I29" s="14" t="s">
        <v>17</v>
      </c>
      <c r="J29" s="41"/>
    </row>
    <row r="30" spans="1:10" ht="20.100000000000001" customHeight="1" thickBot="1">
      <c r="A30" s="17" t="s">
        <v>82</v>
      </c>
      <c r="B30" s="23" t="s">
        <v>70</v>
      </c>
      <c r="C30" s="29">
        <v>38469</v>
      </c>
      <c r="D30" s="24">
        <v>7</v>
      </c>
      <c r="E30" s="24">
        <v>43</v>
      </c>
      <c r="F30" s="24">
        <v>41</v>
      </c>
      <c r="G30" s="24">
        <f>SUM(E30:F30)</f>
        <v>84</v>
      </c>
      <c r="H30" s="32">
        <f>SUM(G30-D30)</f>
        <v>77</v>
      </c>
      <c r="I30" s="14" t="s">
        <v>18</v>
      </c>
      <c r="J30" s="41"/>
    </row>
    <row r="31" spans="1:10" ht="20.25" thickBot="1">
      <c r="A31" s="235" t="str">
        <f>'M 15'!A7:H7</f>
        <v>CABALLEROS MENORES DE 15 AÑOS (Clases 06 - 07)</v>
      </c>
      <c r="B31" s="236"/>
      <c r="C31" s="236"/>
      <c r="D31" s="236"/>
      <c r="E31" s="236"/>
      <c r="F31" s="236"/>
      <c r="G31" s="236"/>
      <c r="H31" s="237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52"/>
      <c r="J32" s="41"/>
    </row>
    <row r="33" spans="1:10" ht="20.100000000000001" customHeight="1" thickBot="1">
      <c r="A33" s="17" t="str">
        <f>'M 15'!A9</f>
        <v>GOTI JULIO</v>
      </c>
      <c r="B33" s="23" t="str">
        <f>'M 15'!B9</f>
        <v>TGC</v>
      </c>
      <c r="C33" s="29">
        <f>'M 15'!C9</f>
        <v>38874</v>
      </c>
      <c r="D33" s="24">
        <f>'M 15'!D9</f>
        <v>-1</v>
      </c>
      <c r="E33" s="24">
        <f>'M 15'!E9</f>
        <v>33</v>
      </c>
      <c r="F33" s="24">
        <f>'M 15'!F9</f>
        <v>39</v>
      </c>
      <c r="G33" s="24">
        <f>'M 15'!G9</f>
        <v>72</v>
      </c>
      <c r="H33" s="32" t="s">
        <v>10</v>
      </c>
      <c r="I33" s="14" t="s">
        <v>15</v>
      </c>
      <c r="J33" s="41"/>
    </row>
    <row r="34" spans="1:10" ht="20.100000000000001" customHeight="1" thickBot="1">
      <c r="A34" s="17" t="str">
        <f>'M 15'!A10</f>
        <v>BERCHOT TOMAS</v>
      </c>
      <c r="B34" s="23" t="str">
        <f>'M 15'!B10</f>
        <v>MDPGC</v>
      </c>
      <c r="C34" s="29">
        <f>'M 15'!C10</f>
        <v>38884</v>
      </c>
      <c r="D34" s="24">
        <f>'M 15'!D10</f>
        <v>0</v>
      </c>
      <c r="E34" s="24">
        <f>'M 15'!E10</f>
        <v>38</v>
      </c>
      <c r="F34" s="24">
        <f>'M 15'!F10</f>
        <v>35</v>
      </c>
      <c r="G34" s="24">
        <f>'M 15'!G10</f>
        <v>73</v>
      </c>
      <c r="H34" s="32" t="s">
        <v>10</v>
      </c>
      <c r="I34" s="14" t="s">
        <v>16</v>
      </c>
      <c r="J34" s="41"/>
    </row>
    <row r="35" spans="1:10" ht="20.100000000000001" customHeight="1" thickBot="1">
      <c r="A35" s="17" t="s">
        <v>97</v>
      </c>
      <c r="B35" s="23" t="s">
        <v>58</v>
      </c>
      <c r="C35" s="29">
        <v>38937</v>
      </c>
      <c r="D35" s="24">
        <v>25</v>
      </c>
      <c r="E35" s="24">
        <v>48</v>
      </c>
      <c r="F35" s="24">
        <v>46</v>
      </c>
      <c r="G35" s="24">
        <f>SUM(E35:F35)</f>
        <v>94</v>
      </c>
      <c r="H35" s="32">
        <f>SUM(G35-D35)</f>
        <v>69</v>
      </c>
      <c r="I35" s="14" t="s">
        <v>17</v>
      </c>
      <c r="J35" s="41"/>
    </row>
    <row r="36" spans="1:10" ht="20.100000000000001" customHeight="1" thickBot="1">
      <c r="A36" s="17" t="s">
        <v>100</v>
      </c>
      <c r="B36" s="23" t="s">
        <v>101</v>
      </c>
      <c r="C36" s="29">
        <v>39044</v>
      </c>
      <c r="D36" s="24">
        <v>7</v>
      </c>
      <c r="E36" s="24">
        <v>37</v>
      </c>
      <c r="F36" s="24">
        <v>39</v>
      </c>
      <c r="G36" s="24">
        <f>SUM(E36:F36)</f>
        <v>76</v>
      </c>
      <c r="H36" s="32">
        <f>SUM(G36-D36)</f>
        <v>69</v>
      </c>
      <c r="I36" s="14" t="s">
        <v>18</v>
      </c>
      <c r="J36" s="41"/>
    </row>
    <row r="37" spans="1:10" ht="20.25" thickBot="1">
      <c r="A37" s="235" t="str">
        <f>'M 15'!A28:H28</f>
        <v>DAMAS MENORES DE 15 AÑOS (Clases 06 y Posteriores)</v>
      </c>
      <c r="B37" s="236"/>
      <c r="C37" s="236"/>
      <c r="D37" s="236"/>
      <c r="E37" s="236"/>
      <c r="F37" s="236"/>
      <c r="G37" s="236"/>
      <c r="H37" s="237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15'!A30</f>
        <v>RAMPOLDI SARA ALESSIA</v>
      </c>
      <c r="B39" s="23" t="str">
        <f>'M 15'!B30</f>
        <v>CMDP</v>
      </c>
      <c r="C39" s="29">
        <f>'M 15'!C30</f>
        <v>38986</v>
      </c>
      <c r="D39" s="24">
        <f>'M 15'!D30</f>
        <v>2</v>
      </c>
      <c r="E39" s="24">
        <f>'M 15'!E30</f>
        <v>40</v>
      </c>
      <c r="F39" s="24">
        <f>'M 15'!F30</f>
        <v>37</v>
      </c>
      <c r="G39" s="24">
        <f>'M 15'!G30</f>
        <v>77</v>
      </c>
      <c r="H39" s="32">
        <f>'M 15'!H30</f>
        <v>75</v>
      </c>
      <c r="I39" s="14" t="s">
        <v>15</v>
      </c>
      <c r="J39" s="41"/>
    </row>
    <row r="40" spans="1:10" ht="20.100000000000001" customHeight="1" thickBot="1">
      <c r="A40" s="17" t="str">
        <f>'M 15'!A31</f>
        <v>POLITA NUÑEZ MAITE</v>
      </c>
      <c r="B40" s="23" t="str">
        <f>'M 15'!B31</f>
        <v>SPGC</v>
      </c>
      <c r="C40" s="29">
        <f>'M 15'!C31</f>
        <v>38803</v>
      </c>
      <c r="D40" s="24">
        <f>'M 15'!D31</f>
        <v>9</v>
      </c>
      <c r="E40" s="24">
        <f>'M 15'!E31</f>
        <v>39</v>
      </c>
      <c r="F40" s="24">
        <f>'M 15'!F31</f>
        <v>41</v>
      </c>
      <c r="G40" s="24">
        <f>'M 15'!G31</f>
        <v>80</v>
      </c>
      <c r="H40" s="32">
        <f>'M 15'!H31</f>
        <v>71</v>
      </c>
      <c r="I40" s="14" t="s">
        <v>16</v>
      </c>
      <c r="J40" s="41"/>
    </row>
    <row r="41" spans="1:10" ht="20.100000000000001" customHeight="1" thickBot="1">
      <c r="A41" s="17" t="s">
        <v>130</v>
      </c>
      <c r="B41" s="23" t="s">
        <v>70</v>
      </c>
      <c r="C41" s="29">
        <v>38885</v>
      </c>
      <c r="D41" s="24">
        <v>17</v>
      </c>
      <c r="E41" s="24">
        <v>44</v>
      </c>
      <c r="F41" s="24">
        <v>45</v>
      </c>
      <c r="G41" s="24">
        <f>SUM(E41:F41)</f>
        <v>89</v>
      </c>
      <c r="H41" s="32">
        <f>SUM(G41-D41)</f>
        <v>72</v>
      </c>
      <c r="I41" s="14" t="s">
        <v>17</v>
      </c>
      <c r="J41" s="41"/>
    </row>
    <row r="42" spans="1:10" ht="20.100000000000001" hidden="1" customHeight="1" thickBot="1">
      <c r="A42" s="17"/>
      <c r="B42" s="23"/>
      <c r="C42" s="29"/>
      <c r="D42" s="24"/>
      <c r="E42" s="24"/>
      <c r="F42" s="24"/>
      <c r="G42" s="24">
        <f>SUM(E42:F42)</f>
        <v>0</v>
      </c>
      <c r="H42" s="32">
        <f>SUM(G42-D42)</f>
        <v>0</v>
      </c>
      <c r="I42" s="14" t="s">
        <v>18</v>
      </c>
      <c r="J42" s="41"/>
    </row>
    <row r="43" spans="1:10" ht="20.25" thickBot="1">
      <c r="A43" s="235" t="str">
        <f>'M 13'!A8:H8</f>
        <v>CABALLEROS MENORES DE 13 AÑOS (Clases 08 y post.)</v>
      </c>
      <c r="B43" s="236"/>
      <c r="C43" s="236"/>
      <c r="D43" s="236"/>
      <c r="E43" s="236"/>
      <c r="F43" s="236"/>
      <c r="G43" s="236"/>
      <c r="H43" s="237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RAMPEZZOTTI BARTOLOME</v>
      </c>
      <c r="B45" s="23" t="str">
        <f>'M 13'!B10</f>
        <v>TGC</v>
      </c>
      <c r="C45" s="29">
        <f>'M 13'!C10</f>
        <v>40007</v>
      </c>
      <c r="D45" s="24">
        <f>'M 13'!D10</f>
        <v>12</v>
      </c>
      <c r="E45" s="24">
        <f>'M 13'!E10</f>
        <v>43</v>
      </c>
      <c r="F45" s="24">
        <f>'M 13'!F10</f>
        <v>44</v>
      </c>
      <c r="G45" s="24">
        <f>'M 13'!G10</f>
        <v>87</v>
      </c>
      <c r="H45" s="32" t="s">
        <v>10</v>
      </c>
      <c r="I45" s="14" t="s">
        <v>15</v>
      </c>
      <c r="J45" s="41"/>
    </row>
    <row r="46" spans="1:10" ht="20.100000000000001" customHeight="1" thickBot="1">
      <c r="A46" s="17" t="str">
        <f>'M 13'!A11</f>
        <v>SALVI SANTINO</v>
      </c>
      <c r="B46" s="23" t="str">
        <f>'M 13'!B11</f>
        <v>EVTGC</v>
      </c>
      <c r="C46" s="29">
        <f>'M 13'!C11</f>
        <v>39699</v>
      </c>
      <c r="D46" s="24">
        <f>'M 13'!D11</f>
        <v>15</v>
      </c>
      <c r="E46" s="24">
        <f>'M 13'!E11</f>
        <v>46</v>
      </c>
      <c r="F46" s="24">
        <f>'M 13'!F11</f>
        <v>44</v>
      </c>
      <c r="G46" s="24">
        <f>'M 13'!G11</f>
        <v>90</v>
      </c>
      <c r="H46" s="32" t="s">
        <v>10</v>
      </c>
      <c r="I46" s="14" t="s">
        <v>16</v>
      </c>
      <c r="J46" s="41"/>
    </row>
    <row r="47" spans="1:10" ht="20.100000000000001" customHeight="1" thickBot="1">
      <c r="A47" s="17" t="s">
        <v>115</v>
      </c>
      <c r="B47" s="23" t="s">
        <v>41</v>
      </c>
      <c r="C47" s="29">
        <v>39785</v>
      </c>
      <c r="D47" s="24">
        <v>34</v>
      </c>
      <c r="E47" s="24">
        <v>51</v>
      </c>
      <c r="F47" s="24">
        <v>56</v>
      </c>
      <c r="G47" s="24">
        <f>SUM(E47:F47)</f>
        <v>107</v>
      </c>
      <c r="H47" s="32">
        <f>SUM(G47-D47)</f>
        <v>73</v>
      </c>
      <c r="I47" s="14" t="s">
        <v>17</v>
      </c>
      <c r="J47" s="41"/>
    </row>
    <row r="48" spans="1:10" ht="20.100000000000001" customHeight="1" thickBot="1">
      <c r="A48" s="17" t="s">
        <v>117</v>
      </c>
      <c r="B48" s="23" t="s">
        <v>60</v>
      </c>
      <c r="C48" s="29">
        <v>39867</v>
      </c>
      <c r="D48" s="24">
        <v>15</v>
      </c>
      <c r="E48" s="24">
        <v>48</v>
      </c>
      <c r="F48" s="24">
        <v>43</v>
      </c>
      <c r="G48" s="24">
        <f>SUM(E48:F48)</f>
        <v>91</v>
      </c>
      <c r="H48" s="32">
        <f>SUM(G48-D48)</f>
        <v>76</v>
      </c>
      <c r="I48" s="14" t="s">
        <v>18</v>
      </c>
      <c r="J48" s="41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I88"/>
  <sheetViews>
    <sheetView zoomScale="70" zoomScaleNormal="70" workbookViewId="0">
      <selection sqref="A1:D1"/>
    </sheetView>
  </sheetViews>
  <sheetFormatPr baseColWidth="10" defaultRowHeight="18.75"/>
  <cols>
    <col min="1" max="1" width="41" style="12" bestFit="1" customWidth="1"/>
    <col min="2" max="2" width="13.28515625" style="15" bestFit="1" customWidth="1"/>
    <col min="3" max="3" width="15.7109375" style="50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9" ht="19.5">
      <c r="A1" s="234" t="str">
        <f>JUV!A1</f>
        <v>COSTA ESMERALDA</v>
      </c>
      <c r="B1" s="234"/>
      <c r="C1" s="234"/>
      <c r="D1" s="234"/>
      <c r="E1" s="83"/>
      <c r="H1" s="41"/>
    </row>
    <row r="2" spans="1:9" ht="19.5">
      <c r="A2" s="234" t="str">
        <f>JUV!A2</f>
        <v>GOLF &amp; LINKS</v>
      </c>
      <c r="B2" s="234"/>
      <c r="C2" s="234"/>
      <c r="D2" s="234"/>
      <c r="E2" s="83"/>
      <c r="H2" s="41"/>
    </row>
    <row r="3" spans="1:9" ht="19.5">
      <c r="A3" s="234" t="str">
        <f>JUV!A3</f>
        <v>FEDERACION REGIONAL DE GOLF MAR Y SIERRAS</v>
      </c>
      <c r="B3" s="234"/>
      <c r="C3" s="234"/>
      <c r="D3" s="234"/>
      <c r="E3" s="83"/>
      <c r="H3" s="41"/>
    </row>
    <row r="4" spans="1:9" ht="19.5">
      <c r="A4" s="239" t="s">
        <v>12</v>
      </c>
      <c r="B4" s="239"/>
      <c r="C4" s="239"/>
      <c r="D4" s="239"/>
      <c r="E4" s="83"/>
      <c r="H4" s="41"/>
    </row>
    <row r="5" spans="1:9" ht="19.5">
      <c r="A5" s="234" t="s">
        <v>14</v>
      </c>
      <c r="B5" s="234"/>
      <c r="C5" s="234"/>
      <c r="D5" s="234"/>
      <c r="E5" s="83"/>
      <c r="H5" s="41"/>
    </row>
    <row r="6" spans="1:9" ht="19.5">
      <c r="A6" s="234" t="str">
        <f>JUV!A6</f>
        <v>DOMINGO 22 DE AGOSTO DE 2021</v>
      </c>
      <c r="B6" s="234"/>
      <c r="C6" s="234"/>
      <c r="D6" s="234"/>
      <c r="E6" s="83"/>
      <c r="H6" s="41"/>
    </row>
    <row r="7" spans="1:9" ht="20.25" thickBot="1">
      <c r="A7" s="42"/>
      <c r="B7" s="76"/>
      <c r="C7" s="42"/>
      <c r="D7" s="76"/>
      <c r="E7" s="83"/>
      <c r="H7" s="41"/>
    </row>
    <row r="8" spans="1:9" ht="20.25" thickBot="1">
      <c r="A8" s="235" t="str">
        <f>ALBATROS!A25</f>
        <v>ALBATROS - DAMAS CLASES 08 - 09 -</v>
      </c>
      <c r="B8" s="236"/>
      <c r="C8" s="236"/>
      <c r="D8" s="236"/>
      <c r="E8" s="236"/>
      <c r="F8" s="237"/>
      <c r="H8" s="41"/>
    </row>
    <row r="9" spans="1:9" s="42" customFormat="1" ht="20.25" thickBot="1">
      <c r="A9" s="19" t="s">
        <v>6</v>
      </c>
      <c r="B9" s="79" t="s">
        <v>9</v>
      </c>
      <c r="C9" s="79" t="s">
        <v>21</v>
      </c>
      <c r="D9" s="80" t="s">
        <v>1</v>
      </c>
      <c r="E9" s="4" t="s">
        <v>4</v>
      </c>
      <c r="F9" s="4" t="s">
        <v>5</v>
      </c>
      <c r="H9" s="41"/>
    </row>
    <row r="10" spans="1:9" ht="20.25" thickBot="1">
      <c r="A10" s="43" t="str">
        <f>ALBATROS!A27</f>
        <v>DE MARTINO BERNARDITA</v>
      </c>
      <c r="B10" s="70" t="str">
        <f>ALBATROS!B27</f>
        <v>GCD</v>
      </c>
      <c r="C10" s="44">
        <f>ALBATROS!C27</f>
        <v>39750</v>
      </c>
      <c r="D10" s="70">
        <f>ALBATROS!D27</f>
        <v>27</v>
      </c>
      <c r="E10" s="86">
        <f>ALBATROS!E27</f>
        <v>68</v>
      </c>
      <c r="F10" s="85" t="s">
        <v>10</v>
      </c>
      <c r="G10" s="14" t="s">
        <v>15</v>
      </c>
      <c r="H10" s="41"/>
    </row>
    <row r="11" spans="1:9" ht="20.25" thickBot="1">
      <c r="A11" s="43" t="str">
        <f>ALBATROS!A28</f>
        <v>MENDES DIZ ELEONORA</v>
      </c>
      <c r="B11" s="70" t="str">
        <f>ALBATROS!B28</f>
        <v>GCD</v>
      </c>
      <c r="C11" s="44">
        <f>ALBATROS!C28</f>
        <v>39853</v>
      </c>
      <c r="D11" s="70">
        <f>ALBATROS!D28</f>
        <v>27</v>
      </c>
      <c r="E11" s="86">
        <f>ALBATROS!E28</f>
        <v>73</v>
      </c>
      <c r="F11" s="85" t="s">
        <v>10</v>
      </c>
      <c r="G11" s="14" t="s">
        <v>16</v>
      </c>
      <c r="H11" s="41"/>
    </row>
    <row r="12" spans="1:9" ht="20.25" thickBot="1">
      <c r="A12" s="46" t="s">
        <v>160</v>
      </c>
      <c r="B12" s="84" t="s">
        <v>70</v>
      </c>
      <c r="C12" s="47">
        <v>39865</v>
      </c>
      <c r="D12" s="84">
        <v>27</v>
      </c>
      <c r="E12" s="84">
        <v>78</v>
      </c>
      <c r="F12" s="87">
        <f>(E12-D12)</f>
        <v>51</v>
      </c>
      <c r="G12" s="14" t="s">
        <v>17</v>
      </c>
      <c r="H12" s="41"/>
    </row>
    <row r="13" spans="1:9" ht="19.5" thickBot="1">
      <c r="C13" s="48"/>
      <c r="E13" s="83"/>
      <c r="H13" s="41"/>
    </row>
    <row r="14" spans="1:9" ht="20.25" thickBot="1">
      <c r="A14" s="235" t="str">
        <f>ALBATROS!A8</f>
        <v>ALBATROS - CABALLEROS CLASES 08 - 09 -</v>
      </c>
      <c r="B14" s="236"/>
      <c r="C14" s="236"/>
      <c r="D14" s="236"/>
      <c r="E14" s="236"/>
      <c r="F14" s="237"/>
      <c r="H14" s="41"/>
    </row>
    <row r="15" spans="1:9" s="76" customFormat="1" ht="20.25" thickBot="1">
      <c r="A15" s="19" t="s">
        <v>0</v>
      </c>
      <c r="B15" s="79" t="s">
        <v>9</v>
      </c>
      <c r="C15" s="79" t="s">
        <v>21</v>
      </c>
      <c r="D15" s="80" t="s">
        <v>1</v>
      </c>
      <c r="E15" s="4" t="s">
        <v>4</v>
      </c>
      <c r="F15" s="4" t="s">
        <v>5</v>
      </c>
      <c r="H15" s="41"/>
    </row>
    <row r="16" spans="1:9" ht="20.25" thickBot="1">
      <c r="A16" s="43" t="str">
        <f>ALBATROS!A10</f>
        <v>PORTIS SANTIAGO</v>
      </c>
      <c r="B16" s="70" t="str">
        <f>ALBATROS!B10</f>
        <v>CMDP</v>
      </c>
      <c r="C16" s="44">
        <f>ALBATROS!C10</f>
        <v>40175</v>
      </c>
      <c r="D16" s="70">
        <f>ALBATROS!D10</f>
        <v>0</v>
      </c>
      <c r="E16" s="86">
        <f>ALBATROS!E10</f>
        <v>48</v>
      </c>
      <c r="F16" s="85" t="s">
        <v>10</v>
      </c>
      <c r="G16" s="14" t="s">
        <v>15</v>
      </c>
      <c r="H16" s="41"/>
      <c r="I16" s="41"/>
    </row>
    <row r="17" spans="1:8" ht="20.25" thickBot="1">
      <c r="A17" s="43" t="str">
        <f>ALBATROS!A11</f>
        <v>LANDI AGUSTIN</v>
      </c>
      <c r="B17" s="70" t="str">
        <f>ALBATROS!B11</f>
        <v>MDPGC</v>
      </c>
      <c r="C17" s="44">
        <f>ALBATROS!C11</f>
        <v>39819</v>
      </c>
      <c r="D17" s="70">
        <f>ALBATROS!D11</f>
        <v>16</v>
      </c>
      <c r="E17" s="86">
        <f>ALBATROS!E11</f>
        <v>56</v>
      </c>
      <c r="F17" s="85" t="s">
        <v>10</v>
      </c>
      <c r="G17" s="14" t="s">
        <v>16</v>
      </c>
      <c r="H17" s="41"/>
    </row>
    <row r="18" spans="1:8" ht="20.25" thickBot="1">
      <c r="A18" s="46" t="s">
        <v>150</v>
      </c>
      <c r="B18" s="84" t="s">
        <v>58</v>
      </c>
      <c r="C18" s="47">
        <v>39913</v>
      </c>
      <c r="D18" s="84">
        <v>27</v>
      </c>
      <c r="E18" s="84">
        <v>62</v>
      </c>
      <c r="F18" s="87">
        <f>(E18-D18)</f>
        <v>35</v>
      </c>
      <c r="G18" s="14" t="s">
        <v>17</v>
      </c>
      <c r="H18" s="41"/>
    </row>
    <row r="19" spans="1:8" ht="19.5" thickBot="1">
      <c r="C19" s="48"/>
      <c r="E19" s="83"/>
      <c r="H19" s="41"/>
    </row>
    <row r="20" spans="1:8" ht="20.25" thickBot="1">
      <c r="A20" s="235" t="str">
        <f>EAGLES!A28</f>
        <v>EAGLES - DAMAS CLASES 10 - 11 -</v>
      </c>
      <c r="B20" s="236"/>
      <c r="C20" s="236"/>
      <c r="D20" s="236"/>
      <c r="E20" s="236"/>
      <c r="F20" s="237"/>
      <c r="H20" s="41"/>
    </row>
    <row r="21" spans="1:8" s="76" customFormat="1" ht="20.25" thickBot="1">
      <c r="A21" s="19" t="s">
        <v>6</v>
      </c>
      <c r="B21" s="79" t="s">
        <v>9</v>
      </c>
      <c r="C21" s="79" t="s">
        <v>21</v>
      </c>
      <c r="D21" s="80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EAGLES!A30</f>
        <v>BIONDELLI ALLEGRA</v>
      </c>
      <c r="B22" s="70" t="str">
        <f>EAGLES!B30</f>
        <v>SPGC</v>
      </c>
      <c r="C22" s="44">
        <f>EAGLES!C30</f>
        <v>40616</v>
      </c>
      <c r="D22" s="70">
        <f>EAGLES!D30</f>
        <v>23</v>
      </c>
      <c r="E22" s="86">
        <f>EAGLES!E30</f>
        <v>59</v>
      </c>
      <c r="F22" s="85" t="s">
        <v>10</v>
      </c>
      <c r="G22" s="14" t="s">
        <v>15</v>
      </c>
      <c r="H22" s="41"/>
    </row>
    <row r="23" spans="1:8" ht="20.25" thickBot="1">
      <c r="A23" s="43" t="str">
        <f>EAGLES!A31</f>
        <v xml:space="preserve">JENKINS UMA </v>
      </c>
      <c r="B23" s="70" t="str">
        <f>EAGLES!B31</f>
        <v>MDPGC</v>
      </c>
      <c r="C23" s="44">
        <f>EAGLES!C31</f>
        <v>40439</v>
      </c>
      <c r="D23" s="70">
        <f>EAGLES!D31</f>
        <v>8</v>
      </c>
      <c r="E23" s="86">
        <f>EAGLES!E31</f>
        <v>60</v>
      </c>
      <c r="F23" s="85" t="s">
        <v>10</v>
      </c>
      <c r="G23" s="14" t="s">
        <v>16</v>
      </c>
      <c r="H23" s="41"/>
    </row>
    <row r="24" spans="1:8" ht="20.25" thickBot="1">
      <c r="A24" s="46" t="s">
        <v>188</v>
      </c>
      <c r="B24" s="84" t="s">
        <v>41</v>
      </c>
      <c r="C24" s="47">
        <v>40415</v>
      </c>
      <c r="D24" s="84">
        <v>23</v>
      </c>
      <c r="E24" s="84">
        <v>62</v>
      </c>
      <c r="F24" s="87">
        <f>(E24-D24)</f>
        <v>39</v>
      </c>
      <c r="G24" s="14" t="s">
        <v>17</v>
      </c>
      <c r="H24" s="41"/>
    </row>
    <row r="25" spans="1:8" ht="19.5" thickBot="1">
      <c r="C25" s="48"/>
      <c r="E25" s="83"/>
      <c r="H25" s="41"/>
    </row>
    <row r="26" spans="1:8" ht="20.25" thickBot="1">
      <c r="A26" s="235" t="str">
        <f>EAGLES!A8</f>
        <v>EAGLES - CABALLEROS CLASES 10 - 11 -</v>
      </c>
      <c r="B26" s="236"/>
      <c r="C26" s="236"/>
      <c r="D26" s="236"/>
      <c r="E26" s="236"/>
      <c r="F26" s="237"/>
      <c r="H26" s="41"/>
    </row>
    <row r="27" spans="1:8" s="76" customFormat="1" ht="20.25" thickBot="1">
      <c r="A27" s="19" t="s">
        <v>0</v>
      </c>
      <c r="B27" s="79" t="s">
        <v>9</v>
      </c>
      <c r="C27" s="79" t="s">
        <v>21</v>
      </c>
      <c r="D27" s="80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 xml:space="preserve">JUAREZ GOÑI FRANCISCO </v>
      </c>
      <c r="B28" s="70" t="str">
        <f>EAGLES!B10</f>
        <v>TGC</v>
      </c>
      <c r="C28" s="44">
        <f>EAGLES!C10</f>
        <v>40437</v>
      </c>
      <c r="D28" s="70">
        <f>EAGLES!D10</f>
        <v>9</v>
      </c>
      <c r="E28" s="86">
        <f>EAGLES!E10</f>
        <v>44</v>
      </c>
      <c r="F28" s="85" t="s">
        <v>10</v>
      </c>
      <c r="G28" s="14" t="s">
        <v>15</v>
      </c>
      <c r="H28" s="41"/>
    </row>
    <row r="29" spans="1:8" ht="20.25" thickBot="1">
      <c r="A29" s="43" t="str">
        <f>EAGLES!A11</f>
        <v>VIALI MARTIN</v>
      </c>
      <c r="B29" s="70" t="str">
        <f>EAGLES!B11</f>
        <v>EVTGC</v>
      </c>
      <c r="C29" s="44">
        <f>EAGLES!C11</f>
        <v>40430</v>
      </c>
      <c r="D29" s="70">
        <f>EAGLES!D11</f>
        <v>14</v>
      </c>
      <c r="E29" s="86">
        <f>EAGLES!E11</f>
        <v>48</v>
      </c>
      <c r="F29" s="85" t="s">
        <v>10</v>
      </c>
      <c r="G29" s="14" t="s">
        <v>16</v>
      </c>
      <c r="H29" s="41"/>
    </row>
    <row r="30" spans="1:8" ht="20.25" thickBot="1">
      <c r="A30" s="46" t="str">
        <f>EAGLES!A12</f>
        <v>CICCOLA RODRIGO (U. 6 H)</v>
      </c>
      <c r="B30" s="84" t="str">
        <f>EAGLES!B12</f>
        <v>ML</v>
      </c>
      <c r="C30" s="47">
        <f>EAGLES!C12</f>
        <v>40518</v>
      </c>
      <c r="D30" s="84">
        <f>EAGLES!D12</f>
        <v>19</v>
      </c>
      <c r="E30" s="84">
        <f>EAGLES!E12</f>
        <v>49</v>
      </c>
      <c r="F30" s="87">
        <f>EAGLES!F12</f>
        <v>30</v>
      </c>
      <c r="G30" s="14" t="s">
        <v>17</v>
      </c>
      <c r="H30" s="41"/>
    </row>
    <row r="31" spans="1:8" ht="19.5" thickBot="1">
      <c r="C31" s="48"/>
      <c r="E31" s="83"/>
      <c r="H31" s="41"/>
    </row>
    <row r="32" spans="1:8" ht="20.25" thickBot="1">
      <c r="A32" s="235" t="str">
        <f>BIRDIES!A26</f>
        <v>BIRDIES - DAMAS CLASES 2012 Y POSTERIORES</v>
      </c>
      <c r="B32" s="236"/>
      <c r="C32" s="236"/>
      <c r="D32" s="236"/>
      <c r="E32" s="236"/>
      <c r="F32" s="237"/>
      <c r="H32" s="41"/>
    </row>
    <row r="33" spans="1:8" s="76" customFormat="1" ht="20.25" thickBot="1">
      <c r="A33" s="19" t="s">
        <v>6</v>
      </c>
      <c r="B33" s="79" t="s">
        <v>9</v>
      </c>
      <c r="C33" s="79" t="s">
        <v>21</v>
      </c>
      <c r="D33" s="80" t="s">
        <v>1</v>
      </c>
      <c r="E33" s="4" t="s">
        <v>4</v>
      </c>
      <c r="F33" s="4" t="s">
        <v>5</v>
      </c>
      <c r="H33" s="41"/>
    </row>
    <row r="34" spans="1:8" ht="20.25" thickBot="1">
      <c r="A34" s="43" t="str">
        <f>BIRDIES!A28</f>
        <v>RAMPEZZOTI JUSTINA</v>
      </c>
      <c r="B34" s="70" t="str">
        <f>BIRDIES!B28</f>
        <v>TGC</v>
      </c>
      <c r="C34" s="44">
        <f>BIRDIES!C28</f>
        <v>40917</v>
      </c>
      <c r="D34" s="70">
        <f>BIRDIES!D28</f>
        <v>14</v>
      </c>
      <c r="E34" s="86">
        <f>BIRDIES!E28</f>
        <v>44</v>
      </c>
      <c r="F34" s="85" t="s">
        <v>10</v>
      </c>
      <c r="G34" s="14" t="s">
        <v>15</v>
      </c>
      <c r="H34" s="41"/>
    </row>
    <row r="35" spans="1:8" ht="20.25" thickBot="1">
      <c r="A35" s="43" t="str">
        <f>BIRDIES!A29</f>
        <v>CEJAS CATALINA</v>
      </c>
      <c r="B35" s="70" t="str">
        <f>BIRDIES!B29</f>
        <v>MDPGC</v>
      </c>
      <c r="C35" s="44">
        <f>BIRDIES!C29</f>
        <v>41129</v>
      </c>
      <c r="D35" s="70">
        <f>BIRDIES!D29</f>
        <v>19</v>
      </c>
      <c r="E35" s="86">
        <f>BIRDIES!E29</f>
        <v>58</v>
      </c>
      <c r="F35" s="85" t="s">
        <v>10</v>
      </c>
      <c r="G35" s="14" t="s">
        <v>16</v>
      </c>
      <c r="H35" s="41"/>
    </row>
    <row r="36" spans="1:8" ht="20.25" thickBot="1">
      <c r="A36" s="46" t="s">
        <v>211</v>
      </c>
      <c r="B36" s="84" t="s">
        <v>41</v>
      </c>
      <c r="C36" s="47">
        <v>41055</v>
      </c>
      <c r="D36" s="84">
        <v>27</v>
      </c>
      <c r="E36" s="84">
        <v>62</v>
      </c>
      <c r="F36" s="87">
        <f>(E36-D36)</f>
        <v>35</v>
      </c>
      <c r="G36" s="14" t="s">
        <v>17</v>
      </c>
      <c r="H36" s="41"/>
    </row>
    <row r="37" spans="1:8" ht="20.25" thickBot="1">
      <c r="A37" s="55"/>
      <c r="B37" s="56"/>
      <c r="C37" s="57"/>
      <c r="D37" s="77"/>
      <c r="E37" s="83"/>
      <c r="H37" s="41"/>
    </row>
    <row r="38" spans="1:8" ht="20.25" thickBot="1">
      <c r="A38" s="235" t="str">
        <f>BIRDIES!A8</f>
        <v>BIRDIES - CABALLEROS CLASES 2012 Y POSTERIORES</v>
      </c>
      <c r="B38" s="236"/>
      <c r="C38" s="236"/>
      <c r="D38" s="236"/>
      <c r="E38" s="236"/>
      <c r="F38" s="237"/>
      <c r="H38" s="41"/>
    </row>
    <row r="39" spans="1:8" s="76" customFormat="1" ht="20.25" thickBot="1">
      <c r="A39" s="19" t="s">
        <v>0</v>
      </c>
      <c r="B39" s="79" t="s">
        <v>9</v>
      </c>
      <c r="C39" s="79" t="s">
        <v>21</v>
      </c>
      <c r="D39" s="80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70" t="str">
        <f>BIRDIES!B10</f>
        <v>ML</v>
      </c>
      <c r="C40" s="44">
        <f>BIRDIES!C10</f>
        <v>41277</v>
      </c>
      <c r="D40" s="70">
        <f>BIRDIES!D10</f>
        <v>3</v>
      </c>
      <c r="E40" s="86">
        <f>BIRDIES!E10</f>
        <v>33</v>
      </c>
      <c r="F40" s="85" t="s">
        <v>10</v>
      </c>
      <c r="G40" s="14" t="s">
        <v>15</v>
      </c>
      <c r="H40" s="41"/>
    </row>
    <row r="41" spans="1:8" ht="20.25" thickBot="1">
      <c r="A41" s="43" t="str">
        <f>BIRDIES!A11</f>
        <v>PATTI VICENTE</v>
      </c>
      <c r="B41" s="70" t="str">
        <f>BIRDIES!B11</f>
        <v>SPGC</v>
      </c>
      <c r="C41" s="44">
        <f>BIRDIES!C11</f>
        <v>41123</v>
      </c>
      <c r="D41" s="70">
        <f>BIRDIES!D11</f>
        <v>9</v>
      </c>
      <c r="E41" s="86">
        <f>BIRDIES!E11</f>
        <v>41</v>
      </c>
      <c r="F41" s="85" t="s">
        <v>10</v>
      </c>
      <c r="G41" s="14" t="s">
        <v>16</v>
      </c>
      <c r="H41" s="41"/>
    </row>
    <row r="42" spans="1:8" ht="20.25" thickBot="1">
      <c r="A42" s="46" t="s">
        <v>196</v>
      </c>
      <c r="B42" s="84" t="s">
        <v>60</v>
      </c>
      <c r="C42" s="47">
        <v>41137</v>
      </c>
      <c r="D42" s="84">
        <v>18</v>
      </c>
      <c r="E42" s="84">
        <v>46</v>
      </c>
      <c r="F42" s="87">
        <f>(E42-D42)</f>
        <v>28</v>
      </c>
      <c r="G42" s="14" t="s">
        <v>17</v>
      </c>
      <c r="H42" s="41"/>
    </row>
    <row r="43" spans="1:8" ht="19.5">
      <c r="A43" s="55"/>
      <c r="B43" s="56"/>
      <c r="C43" s="57"/>
      <c r="D43" s="77"/>
      <c r="E43" s="83"/>
      <c r="H43" s="41"/>
    </row>
    <row r="44" spans="1:8" ht="20.25" thickBot="1">
      <c r="A44" s="55"/>
      <c r="B44" s="56"/>
      <c r="C44" s="57"/>
      <c r="D44" s="77"/>
      <c r="E44" s="83"/>
      <c r="H44" s="41"/>
    </row>
    <row r="45" spans="1:8" ht="20.25" thickBot="1">
      <c r="A45" s="235" t="str">
        <f>PROMOCIONALES!A8</f>
        <v>PROMOCIONALES A HCP.</v>
      </c>
      <c r="B45" s="236"/>
      <c r="C45" s="236"/>
      <c r="D45" s="237"/>
      <c r="E45" s="83"/>
      <c r="H45" s="41"/>
    </row>
    <row r="46" spans="1:8" s="76" customFormat="1" ht="20.25" thickBot="1">
      <c r="A46" s="19" t="s">
        <v>6</v>
      </c>
      <c r="B46" s="79" t="s">
        <v>9</v>
      </c>
      <c r="C46" s="79" t="s">
        <v>21</v>
      </c>
      <c r="D46" s="80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>OCAMPO BENJAMIN</v>
      </c>
      <c r="B47" s="70" t="str">
        <f>PROMOCIONALES!B10</f>
        <v>MDPGC</v>
      </c>
      <c r="C47" s="44">
        <f>PROMOCIONALES!C10</f>
        <v>39084</v>
      </c>
      <c r="D47" s="70">
        <f>PROMOCIONALES!D10</f>
        <v>0</v>
      </c>
      <c r="E47" s="86">
        <f>PROMOCIONALES!E10</f>
        <v>53</v>
      </c>
      <c r="F47" s="85" t="s">
        <v>10</v>
      </c>
      <c r="G47" s="14" t="s">
        <v>15</v>
      </c>
      <c r="H47" s="41"/>
    </row>
    <row r="48" spans="1:8" ht="20.25" thickBot="1">
      <c r="A48" s="46" t="str">
        <f>PROMOCIONALES!A11</f>
        <v>CEJAS SANTIAGO</v>
      </c>
      <c r="B48" s="84" t="str">
        <f>PROMOCIONALES!B11</f>
        <v>MDPGC</v>
      </c>
      <c r="C48" s="47">
        <f>PROMOCIONALES!C11</f>
        <v>38896</v>
      </c>
      <c r="D48" s="84">
        <f>PROMOCIONALES!D11</f>
        <v>27</v>
      </c>
      <c r="E48" s="84">
        <f>PROMOCIONALES!E11</f>
        <v>58</v>
      </c>
      <c r="F48" s="87">
        <f>PROMOCIONALES!F11</f>
        <v>31</v>
      </c>
      <c r="G48" s="14" t="s">
        <v>17</v>
      </c>
      <c r="H48" s="41"/>
    </row>
    <row r="49" spans="1:8" ht="20.25" thickBot="1">
      <c r="A49" s="55"/>
      <c r="B49" s="56"/>
      <c r="C49" s="57"/>
      <c r="D49" s="77"/>
      <c r="E49" s="83"/>
      <c r="H49" s="41"/>
    </row>
    <row r="50" spans="1:8" ht="20.25" thickBot="1">
      <c r="A50" s="235" t="s">
        <v>13</v>
      </c>
      <c r="B50" s="236"/>
      <c r="C50" s="236"/>
      <c r="D50" s="237"/>
      <c r="E50" s="83"/>
      <c r="H50" s="41"/>
    </row>
    <row r="51" spans="1:8" ht="20.25" thickBot="1">
      <c r="A51" s="4" t="s">
        <v>0</v>
      </c>
      <c r="B51" s="4" t="s">
        <v>9</v>
      </c>
      <c r="C51" s="49" t="s">
        <v>10</v>
      </c>
      <c r="D51" s="4" t="s">
        <v>22</v>
      </c>
      <c r="E51" s="83"/>
      <c r="H51" s="41"/>
    </row>
    <row r="52" spans="1:8" ht="19.5">
      <c r="A52" s="43" t="str">
        <f>'5 H Y H.A. Y GGII'!A10</f>
        <v>CHOCO HIPOLITO</v>
      </c>
      <c r="B52" s="70" t="str">
        <f>'5 H Y H.A. Y GGII'!B10</f>
        <v>CMDP</v>
      </c>
      <c r="C52" s="44" t="s">
        <v>10</v>
      </c>
      <c r="D52" s="45">
        <f>'5 H Y H.A. Y GGII'!C10</f>
        <v>22</v>
      </c>
      <c r="E52" s="83"/>
      <c r="H52" s="41"/>
    </row>
    <row r="53" spans="1:8" ht="19.5">
      <c r="A53" s="43" t="str">
        <f>'5 H Y H.A. Y GGII'!A11</f>
        <v>DEL CERRO JUANA</v>
      </c>
      <c r="B53" s="70" t="str">
        <f>'5 H Y H.A. Y GGII'!B11</f>
        <v>CMDP</v>
      </c>
      <c r="C53" s="44" t="s">
        <v>10</v>
      </c>
      <c r="D53" s="45">
        <f>'5 H Y H.A. Y GGII'!C11</f>
        <v>23</v>
      </c>
      <c r="E53" s="83"/>
      <c r="H53" s="41"/>
    </row>
    <row r="54" spans="1:8" ht="19.5">
      <c r="A54" s="43" t="str">
        <f>'5 H Y H.A. Y GGII'!A12</f>
        <v>RIVAS BAUTISTA</v>
      </c>
      <c r="B54" s="70" t="str">
        <f>'5 H Y H.A. Y GGII'!B12</f>
        <v>CMDP</v>
      </c>
      <c r="C54" s="44" t="s">
        <v>10</v>
      </c>
      <c r="D54" s="45">
        <f>'5 H Y H.A. Y GGII'!C12</f>
        <v>23</v>
      </c>
      <c r="E54" s="83"/>
      <c r="H54" s="41"/>
    </row>
    <row r="55" spans="1:8" ht="19.5">
      <c r="A55" s="43" t="str">
        <f>'5 H Y H.A. Y GGII'!A13</f>
        <v>BALMACEDA SANTIAGO</v>
      </c>
      <c r="B55" s="70" t="str">
        <f>'5 H Y H.A. Y GGII'!B13</f>
        <v>STGC</v>
      </c>
      <c r="C55" s="44" t="s">
        <v>10</v>
      </c>
      <c r="D55" s="45">
        <f>'5 H Y H.A. Y GGII'!C13</f>
        <v>23</v>
      </c>
      <c r="E55" s="83"/>
      <c r="H55" s="41"/>
    </row>
    <row r="56" spans="1:8" ht="19.5">
      <c r="A56" s="43" t="str">
        <f>'5 H Y H.A. Y GGII'!A14</f>
        <v>VIACAVA TOMAS</v>
      </c>
      <c r="B56" s="70" t="str">
        <f>'5 H Y H.A. Y GGII'!B14</f>
        <v>CEGL</v>
      </c>
      <c r="C56" s="44" t="s">
        <v>10</v>
      </c>
      <c r="D56" s="45">
        <f>'5 H Y H.A. Y GGII'!C14</f>
        <v>25</v>
      </c>
      <c r="E56" s="83"/>
      <c r="H56" s="41"/>
    </row>
    <row r="57" spans="1:8" ht="19.5">
      <c r="A57" s="43" t="str">
        <f>'5 H Y H.A. Y GGII'!A15</f>
        <v>SORRIBAS DELFINA</v>
      </c>
      <c r="B57" s="70" t="str">
        <f>'5 H Y H.A. Y GGII'!B15</f>
        <v>CMDP</v>
      </c>
      <c r="C57" s="44" t="s">
        <v>10</v>
      </c>
      <c r="D57" s="45">
        <f>'5 H Y H.A. Y GGII'!C15</f>
        <v>26</v>
      </c>
      <c r="E57" s="83"/>
      <c r="H57" s="41"/>
    </row>
    <row r="58" spans="1:8" ht="19.5">
      <c r="A58" s="43" t="str">
        <f>'5 H Y H.A. Y GGII'!A16</f>
        <v>PEREZ IMANOL</v>
      </c>
      <c r="B58" s="70" t="str">
        <f>'5 H Y H.A. Y GGII'!B16</f>
        <v>STGC</v>
      </c>
      <c r="C58" s="44" t="s">
        <v>10</v>
      </c>
      <c r="D58" s="45">
        <f>'5 H Y H.A. Y GGII'!C16</f>
        <v>26</v>
      </c>
      <c r="E58" s="83"/>
      <c r="H58" s="41"/>
    </row>
    <row r="59" spans="1:8" ht="19.5">
      <c r="A59" s="43" t="str">
        <f>'5 H Y H.A. Y GGII'!A17</f>
        <v>PEREZ AMBAR</v>
      </c>
      <c r="B59" s="70" t="str">
        <f>'5 H Y H.A. Y GGII'!B17</f>
        <v>STGC</v>
      </c>
      <c r="C59" s="44" t="s">
        <v>10</v>
      </c>
      <c r="D59" s="45">
        <f>'5 H Y H.A. Y GGII'!C17</f>
        <v>29</v>
      </c>
      <c r="E59" s="83"/>
      <c r="H59" s="41"/>
    </row>
    <row r="60" spans="1:8" ht="19.5">
      <c r="A60" s="43" t="str">
        <f>'5 H Y H.A. Y GGII'!A18</f>
        <v>SCOTTI ANNA</v>
      </c>
      <c r="B60" s="70" t="str">
        <f>'5 H Y H.A. Y GGII'!B18</f>
        <v>STGC</v>
      </c>
      <c r="C60" s="44" t="s">
        <v>10</v>
      </c>
      <c r="D60" s="45">
        <f>'5 H Y H.A. Y GGII'!C18</f>
        <v>29</v>
      </c>
      <c r="E60" s="83"/>
      <c r="H60" s="41"/>
    </row>
    <row r="61" spans="1:8" ht="19.5">
      <c r="A61" s="43" t="str">
        <f>'5 H Y H.A. Y GGII'!A19</f>
        <v>FOLGUERAS AUGUSTO</v>
      </c>
      <c r="B61" s="70" t="str">
        <f>'5 H Y H.A. Y GGII'!B19</f>
        <v>VGGC</v>
      </c>
      <c r="C61" s="44" t="s">
        <v>10</v>
      </c>
      <c r="D61" s="45">
        <f>'5 H Y H.A. Y GGII'!C19</f>
        <v>29</v>
      </c>
      <c r="E61" s="83"/>
      <c r="H61" s="41"/>
    </row>
    <row r="62" spans="1:8" ht="19.5">
      <c r="A62" s="43" t="str">
        <f>'5 H Y H.A. Y GGII'!A20</f>
        <v>VOLTERINI TAINA</v>
      </c>
      <c r="B62" s="70" t="str">
        <f>'5 H Y H.A. Y GGII'!B20</f>
        <v>CMDP</v>
      </c>
      <c r="C62" s="44" t="s">
        <v>10</v>
      </c>
      <c r="D62" s="45">
        <f>'5 H Y H.A. Y GGII'!C20</f>
        <v>30</v>
      </c>
      <c r="E62" s="83"/>
      <c r="H62" s="41"/>
    </row>
    <row r="63" spans="1:8" ht="19.5">
      <c r="A63" s="43" t="str">
        <f>'5 H Y H.A. Y GGII'!A21</f>
        <v>DE CESARE MENDEZ DANTE</v>
      </c>
      <c r="B63" s="70" t="str">
        <f>'5 H Y H.A. Y GGII'!B21</f>
        <v>STGC</v>
      </c>
      <c r="C63" s="44" t="s">
        <v>10</v>
      </c>
      <c r="D63" s="45">
        <f>'5 H Y H.A. Y GGII'!C21</f>
        <v>30</v>
      </c>
      <c r="E63" s="83"/>
      <c r="H63" s="41"/>
    </row>
    <row r="64" spans="1:8" ht="19.5">
      <c r="A64" s="43" t="str">
        <f>'5 H Y H.A. Y GGII'!A22</f>
        <v>FOLGUERAS LAUTARO</v>
      </c>
      <c r="B64" s="70" t="str">
        <f>'5 H Y H.A. Y GGII'!B22</f>
        <v>VGGC</v>
      </c>
      <c r="C64" s="44" t="s">
        <v>10</v>
      </c>
      <c r="D64" s="45">
        <f>'5 H Y H.A. Y GGII'!C22</f>
        <v>30</v>
      </c>
      <c r="E64" s="83"/>
      <c r="H64" s="41"/>
    </row>
    <row r="65" spans="1:8" ht="19.5">
      <c r="A65" s="43" t="str">
        <f>'5 H Y H.A. Y GGII'!A23</f>
        <v>LAMORTE JUAN SEBASTIAN</v>
      </c>
      <c r="B65" s="70" t="str">
        <f>'5 H Y H.A. Y GGII'!B23</f>
        <v>CG</v>
      </c>
      <c r="C65" s="44" t="s">
        <v>10</v>
      </c>
      <c r="D65" s="45">
        <f>'5 H Y H.A. Y GGII'!C23</f>
        <v>32</v>
      </c>
      <c r="E65" s="83"/>
      <c r="H65" s="41"/>
    </row>
    <row r="66" spans="1:8" ht="19.5">
      <c r="A66" s="43" t="str">
        <f>'5 H Y H.A. Y GGII'!A24</f>
        <v>ELICHIRIBEHETY TOMAS SALVADOR</v>
      </c>
      <c r="B66" s="70" t="str">
        <f>'5 H Y H.A. Y GGII'!B24</f>
        <v>MDPGC</v>
      </c>
      <c r="C66" s="44" t="s">
        <v>10</v>
      </c>
      <c r="D66" s="45">
        <f>'5 H Y H.A. Y GGII'!C24</f>
        <v>32</v>
      </c>
      <c r="E66" s="83"/>
      <c r="H66" s="41"/>
    </row>
    <row r="67" spans="1:8" ht="19.5">
      <c r="A67" s="43" t="str">
        <f>'5 H Y H.A. Y GGII'!A25</f>
        <v>PORCEL RENZO</v>
      </c>
      <c r="B67" s="70" t="str">
        <f>'5 H Y H.A. Y GGII'!B25</f>
        <v>SPGC</v>
      </c>
      <c r="C67" s="44" t="s">
        <v>10</v>
      </c>
      <c r="D67" s="45">
        <f>'5 H Y H.A. Y GGII'!C25</f>
        <v>32</v>
      </c>
      <c r="E67" s="83"/>
      <c r="H67" s="41"/>
    </row>
    <row r="68" spans="1:8" ht="19.5">
      <c r="A68" s="43" t="str">
        <f>'5 H Y H.A. Y GGII'!A26</f>
        <v>ELICHIRIBEHETY PEDRO NICOLAS</v>
      </c>
      <c r="B68" s="70" t="str">
        <f>'5 H Y H.A. Y GGII'!B26</f>
        <v>MDPGC</v>
      </c>
      <c r="C68" s="44" t="s">
        <v>10</v>
      </c>
      <c r="D68" s="45">
        <f>'5 H Y H.A. Y GGII'!C26</f>
        <v>33</v>
      </c>
      <c r="E68" s="83"/>
      <c r="H68" s="41"/>
    </row>
    <row r="69" spans="1:8" ht="19.5">
      <c r="A69" s="43" t="str">
        <f>'5 H Y H.A. Y GGII'!A27</f>
        <v>POMPONIO VALENTINO</v>
      </c>
      <c r="B69" s="70" t="str">
        <f>'5 H Y H.A. Y GGII'!B27</f>
        <v>CMDP</v>
      </c>
      <c r="C69" s="44" t="s">
        <v>10</v>
      </c>
      <c r="D69" s="45">
        <f>'5 H Y H.A. Y GGII'!C27</f>
        <v>33</v>
      </c>
      <c r="E69" s="83"/>
      <c r="H69" s="41"/>
    </row>
    <row r="70" spans="1:8" ht="19.5">
      <c r="A70" s="43" t="str">
        <f>'5 H Y H.A. Y GGII'!A28</f>
        <v>CASTRO LOLA</v>
      </c>
      <c r="B70" s="70" t="str">
        <f>'5 H Y H.A. Y GGII'!B28</f>
        <v>STGC</v>
      </c>
      <c r="C70" s="44" t="s">
        <v>10</v>
      </c>
      <c r="D70" s="45">
        <f>'5 H Y H.A. Y GGII'!C28</f>
        <v>34</v>
      </c>
      <c r="E70" s="83"/>
      <c r="H70" s="41"/>
    </row>
    <row r="71" spans="1:8" ht="19.5">
      <c r="A71" s="43" t="str">
        <f>'5 H Y H.A. Y GGII'!A29</f>
        <v>VOLTERINI GIANI</v>
      </c>
      <c r="B71" s="70" t="str">
        <f>'5 H Y H.A. Y GGII'!B29</f>
        <v>CMDP</v>
      </c>
      <c r="C71" s="44" t="s">
        <v>10</v>
      </c>
      <c r="D71" s="45">
        <f>'5 H Y H.A. Y GGII'!C29</f>
        <v>35</v>
      </c>
      <c r="E71" s="83"/>
      <c r="H71" s="41"/>
    </row>
    <row r="72" spans="1:8" ht="19.5">
      <c r="A72" s="43" t="str">
        <f>'5 H Y H.A. Y GGII'!A30</f>
        <v>DI PRINCIO BRUNA</v>
      </c>
      <c r="B72" s="70" t="str">
        <f>'5 H Y H.A. Y GGII'!B30</f>
        <v>STGC</v>
      </c>
      <c r="C72" s="44" t="s">
        <v>10</v>
      </c>
      <c r="D72" s="45">
        <f>'5 H Y H.A. Y GGII'!C30</f>
        <v>36</v>
      </c>
      <c r="E72" s="83"/>
      <c r="H72" s="41"/>
    </row>
    <row r="73" spans="1:8" ht="19.5">
      <c r="A73" s="43" t="str">
        <f>'5 H Y H.A. Y GGII'!A31</f>
        <v>POMPONIO GERONIMO</v>
      </c>
      <c r="B73" s="70" t="str">
        <f>'5 H Y H.A. Y GGII'!B31</f>
        <v>CMDP</v>
      </c>
      <c r="C73" s="44" t="s">
        <v>10</v>
      </c>
      <c r="D73" s="45">
        <f>'5 H Y H.A. Y GGII'!C31</f>
        <v>40</v>
      </c>
      <c r="E73" s="83"/>
      <c r="H73" s="41"/>
    </row>
    <row r="74" spans="1:8" ht="19.5">
      <c r="A74" s="43" t="str">
        <f>'5 H Y H.A. Y GGII'!A32</f>
        <v>KALINAWSKI IVO</v>
      </c>
      <c r="B74" s="70" t="str">
        <f>'5 H Y H.A. Y GGII'!B32</f>
        <v>CMDP</v>
      </c>
      <c r="C74" s="44" t="s">
        <v>10</v>
      </c>
      <c r="D74" s="45">
        <f>'5 H Y H.A. Y GGII'!C32</f>
        <v>40</v>
      </c>
      <c r="E74" s="83"/>
      <c r="H74" s="41"/>
    </row>
    <row r="75" spans="1:8">
      <c r="H75" s="41"/>
    </row>
    <row r="76" spans="1:8">
      <c r="H76" s="41"/>
    </row>
    <row r="77" spans="1:8">
      <c r="H77" s="41"/>
    </row>
    <row r="78" spans="1:8">
      <c r="H78" s="41"/>
    </row>
    <row r="79" spans="1:8">
      <c r="H79" s="41"/>
    </row>
    <row r="80" spans="1:8">
      <c r="H80" s="41"/>
    </row>
    <row r="81" spans="8:8">
      <c r="H81" s="41"/>
    </row>
    <row r="82" spans="8:8">
      <c r="H82" s="41"/>
    </row>
    <row r="83" spans="8:8">
      <c r="H83" s="41"/>
    </row>
    <row r="84" spans="8:8">
      <c r="H84" s="41"/>
    </row>
    <row r="85" spans="8:8">
      <c r="H85" s="41"/>
    </row>
    <row r="86" spans="8:8">
      <c r="H86" s="41"/>
    </row>
    <row r="87" spans="8:8">
      <c r="H87" s="41"/>
    </row>
    <row r="88" spans="8:8">
      <c r="H88" s="41"/>
    </row>
  </sheetData>
  <mergeCells count="14">
    <mergeCell ref="A50:D50"/>
    <mergeCell ref="A1:D1"/>
    <mergeCell ref="A2:D2"/>
    <mergeCell ref="A3:D3"/>
    <mergeCell ref="A4:D4"/>
    <mergeCell ref="A5:D5"/>
    <mergeCell ref="A8:F8"/>
    <mergeCell ref="A14:F14"/>
    <mergeCell ref="A20:F20"/>
    <mergeCell ref="A26:F26"/>
    <mergeCell ref="A32:F32"/>
    <mergeCell ref="A38:F38"/>
    <mergeCell ref="A45:D45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61"/>
  <sheetViews>
    <sheetView zoomScaleNormal="100" workbookViewId="0">
      <selection sqref="A1:H1"/>
    </sheetView>
  </sheetViews>
  <sheetFormatPr baseColWidth="10" defaultRowHeight="18"/>
  <cols>
    <col min="1" max="1" width="6" style="51" customWidth="1"/>
    <col min="2" max="2" width="3.42578125" style="34" customWidth="1"/>
    <col min="3" max="3" width="23.7109375" style="58" customWidth="1"/>
    <col min="4" max="4" width="5.7109375" style="62" bestFit="1" customWidth="1"/>
    <col min="5" max="5" width="23.7109375" style="58" customWidth="1"/>
    <col min="6" max="6" width="5.7109375" style="62" bestFit="1" customWidth="1"/>
    <col min="7" max="7" width="23.7109375" style="58" customWidth="1"/>
    <col min="8" max="8" width="5.140625" style="62" bestFit="1" customWidth="1"/>
    <col min="9" max="9" width="2" style="34" bestFit="1" customWidth="1"/>
    <col min="10" max="10" width="4.140625" bestFit="1" customWidth="1"/>
    <col min="11" max="11" width="11.42578125" style="34"/>
    <col min="12" max="12" width="7.140625" style="34" bestFit="1" customWidth="1"/>
    <col min="13" max="13" width="11.42578125" style="34"/>
    <col min="14" max="14" width="5.5703125" style="34" bestFit="1" customWidth="1"/>
    <col min="15" max="16384" width="11.42578125" style="34"/>
  </cols>
  <sheetData>
    <row r="1" spans="1:9" s="93" customFormat="1" ht="16.5" thickBot="1">
      <c r="A1" s="259" t="s">
        <v>242</v>
      </c>
      <c r="B1" s="259"/>
      <c r="C1" s="259"/>
      <c r="D1" s="259"/>
      <c r="E1" s="259"/>
      <c r="F1" s="259"/>
      <c r="G1" s="259"/>
      <c r="H1" s="259"/>
    </row>
    <row r="2" spans="1:9" s="94" customFormat="1" ht="13.5" thickBot="1">
      <c r="A2" s="260" t="s">
        <v>7</v>
      </c>
      <c r="B2" s="261"/>
      <c r="C2" s="261"/>
      <c r="D2" s="261"/>
      <c r="E2" s="261"/>
      <c r="F2" s="261"/>
      <c r="G2" s="261"/>
      <c r="H2" s="262"/>
    </row>
    <row r="3" spans="1:9" s="93" customFormat="1" ht="15">
      <c r="A3" s="263" t="s">
        <v>38</v>
      </c>
      <c r="B3" s="263"/>
      <c r="C3" s="263"/>
      <c r="D3" s="263"/>
      <c r="E3" s="263"/>
      <c r="F3" s="263"/>
      <c r="G3" s="263"/>
      <c r="H3" s="263"/>
    </row>
    <row r="4" spans="1:9" s="94" customFormat="1" ht="12.75">
      <c r="A4" s="264" t="s">
        <v>243</v>
      </c>
      <c r="B4" s="264"/>
      <c r="C4" s="264"/>
      <c r="D4" s="264"/>
      <c r="E4" s="264"/>
      <c r="F4" s="264"/>
      <c r="G4" s="264"/>
      <c r="H4" s="264"/>
    </row>
    <row r="5" spans="1:9" s="95" customFormat="1" ht="12.75" thickBot="1">
      <c r="A5" s="265" t="s">
        <v>244</v>
      </c>
      <c r="B5" s="265"/>
      <c r="C5" s="265"/>
      <c r="D5" s="265"/>
      <c r="E5" s="265"/>
      <c r="F5" s="265"/>
      <c r="G5" s="265"/>
      <c r="H5" s="265"/>
    </row>
    <row r="6" spans="1:9" s="96" customFormat="1" ht="13.5" thickBot="1">
      <c r="A6" s="255" t="s">
        <v>245</v>
      </c>
      <c r="B6" s="256"/>
      <c r="C6" s="256"/>
      <c r="D6" s="256"/>
      <c r="E6" s="256"/>
      <c r="F6" s="256"/>
      <c r="G6" s="256"/>
      <c r="H6" s="257"/>
    </row>
    <row r="7" spans="1:9" s="98" customFormat="1" ht="13.5" thickBot="1">
      <c r="A7" s="243" t="s">
        <v>246</v>
      </c>
      <c r="B7" s="244"/>
      <c r="C7" s="244"/>
      <c r="D7" s="244"/>
      <c r="E7" s="244"/>
      <c r="F7" s="244"/>
      <c r="G7" s="244"/>
      <c r="H7" s="245"/>
      <c r="I7" s="97">
        <f t="shared" ref="I7:I70" si="0">COUNTA(C7,E7,G7)</f>
        <v>0</v>
      </c>
    </row>
    <row r="8" spans="1:9" s="98" customFormat="1" ht="12.75">
      <c r="A8" s="191">
        <v>0.37291666666666701</v>
      </c>
      <c r="B8" s="100"/>
      <c r="C8" s="101" t="s">
        <v>109</v>
      </c>
      <c r="D8" s="102">
        <v>34.1</v>
      </c>
      <c r="E8" s="101" t="s">
        <v>110</v>
      </c>
      <c r="F8" s="102">
        <v>29.3</v>
      </c>
      <c r="G8" s="101" t="s">
        <v>115</v>
      </c>
      <c r="H8" s="103">
        <v>36.700000000000003</v>
      </c>
      <c r="I8" s="104">
        <f t="shared" si="0"/>
        <v>3</v>
      </c>
    </row>
    <row r="9" spans="1:9" s="98" customFormat="1" ht="12.75">
      <c r="A9" s="191">
        <v>0.37916666666666698</v>
      </c>
      <c r="B9" s="105"/>
      <c r="C9" s="106" t="s">
        <v>113</v>
      </c>
      <c r="D9" s="107">
        <v>23.4</v>
      </c>
      <c r="E9" s="106" t="s">
        <v>117</v>
      </c>
      <c r="F9" s="107">
        <v>18.899999999999999</v>
      </c>
      <c r="G9" s="106" t="s">
        <v>112</v>
      </c>
      <c r="H9" s="108">
        <v>18.8</v>
      </c>
      <c r="I9" s="104">
        <f t="shared" si="0"/>
        <v>3</v>
      </c>
    </row>
    <row r="10" spans="1:9" s="98" customFormat="1" ht="12.75">
      <c r="A10" s="191">
        <v>0.38541666666666702</v>
      </c>
      <c r="B10" s="105"/>
      <c r="C10" s="106" t="s">
        <v>116</v>
      </c>
      <c r="D10" s="107">
        <v>18.399999999999999</v>
      </c>
      <c r="E10" s="106" t="s">
        <v>118</v>
      </c>
      <c r="F10" s="107">
        <v>16.3</v>
      </c>
      <c r="G10" s="106" t="s">
        <v>111</v>
      </c>
      <c r="H10" s="108">
        <v>16</v>
      </c>
      <c r="I10" s="104">
        <f t="shared" si="0"/>
        <v>3</v>
      </c>
    </row>
    <row r="11" spans="1:9" s="98" customFormat="1" ht="13.5" thickBot="1">
      <c r="A11" s="191">
        <v>0.391666666666667</v>
      </c>
      <c r="B11" s="109"/>
      <c r="C11" s="110" t="s">
        <v>119</v>
      </c>
      <c r="D11" s="111">
        <v>15.2</v>
      </c>
      <c r="E11" s="110" t="s">
        <v>114</v>
      </c>
      <c r="F11" s="111">
        <v>13.7</v>
      </c>
      <c r="G11" s="110" t="s">
        <v>108</v>
      </c>
      <c r="H11" s="112">
        <v>11.2</v>
      </c>
      <c r="I11" s="104">
        <f t="shared" si="0"/>
        <v>3</v>
      </c>
    </row>
    <row r="12" spans="1:9" s="98" customFormat="1" ht="13.5" thickBot="1">
      <c r="A12" s="243" t="s">
        <v>247</v>
      </c>
      <c r="B12" s="250"/>
      <c r="C12" s="250"/>
      <c r="D12" s="250"/>
      <c r="E12" s="250"/>
      <c r="F12" s="250"/>
      <c r="G12" s="250"/>
      <c r="H12" s="251"/>
      <c r="I12" s="97">
        <f t="shared" si="0"/>
        <v>0</v>
      </c>
    </row>
    <row r="13" spans="1:9" s="98" customFormat="1" ht="12.75">
      <c r="A13" s="191">
        <v>0.39791666666666597</v>
      </c>
      <c r="B13" s="100"/>
      <c r="C13" s="113" t="s">
        <v>104</v>
      </c>
      <c r="D13" s="114">
        <v>32.200000000000003</v>
      </c>
      <c r="E13" s="113" t="s">
        <v>99</v>
      </c>
      <c r="F13" s="114">
        <v>30.6</v>
      </c>
      <c r="G13" s="113" t="s">
        <v>248</v>
      </c>
      <c r="H13" s="115">
        <v>26.9</v>
      </c>
      <c r="I13" s="104">
        <f t="shared" si="0"/>
        <v>3</v>
      </c>
    </row>
    <row r="14" spans="1:9" s="98" customFormat="1" ht="12.75">
      <c r="A14" s="191">
        <v>0.40416666666666701</v>
      </c>
      <c r="B14" s="105"/>
      <c r="C14" s="116" t="s">
        <v>89</v>
      </c>
      <c r="D14" s="117">
        <v>25</v>
      </c>
      <c r="E14" s="116" t="s">
        <v>97</v>
      </c>
      <c r="F14" s="117">
        <v>24.5</v>
      </c>
      <c r="G14" s="116" t="s">
        <v>249</v>
      </c>
      <c r="H14" s="118">
        <v>23.1</v>
      </c>
      <c r="I14" s="104">
        <f t="shared" si="0"/>
        <v>3</v>
      </c>
    </row>
    <row r="15" spans="1:9" s="98" customFormat="1" ht="12.75">
      <c r="A15" s="191">
        <v>0.41041666666666599</v>
      </c>
      <c r="B15" s="105"/>
      <c r="C15" s="119" t="s">
        <v>250</v>
      </c>
      <c r="D15" s="120">
        <v>22.7</v>
      </c>
      <c r="E15" s="116" t="s">
        <v>92</v>
      </c>
      <c r="F15" s="117">
        <v>22.5</v>
      </c>
      <c r="G15" s="119" t="s">
        <v>251</v>
      </c>
      <c r="H15" s="121">
        <v>21.9</v>
      </c>
      <c r="I15" s="104">
        <f t="shared" si="0"/>
        <v>3</v>
      </c>
    </row>
    <row r="16" spans="1:9" s="98" customFormat="1" ht="12.75">
      <c r="A16" s="191">
        <v>0.41666666666666602</v>
      </c>
      <c r="B16" s="105"/>
      <c r="C16" s="116" t="s">
        <v>106</v>
      </c>
      <c r="D16" s="117">
        <v>20.399999999999999</v>
      </c>
      <c r="E16" s="119" t="s">
        <v>86</v>
      </c>
      <c r="F16" s="120">
        <v>20.100000000000001</v>
      </c>
      <c r="G16" s="119" t="s">
        <v>75</v>
      </c>
      <c r="H16" s="121">
        <v>19.100000000000001</v>
      </c>
      <c r="I16" s="104">
        <f t="shared" si="0"/>
        <v>3</v>
      </c>
    </row>
    <row r="17" spans="1:9" s="98" customFormat="1" ht="12.75">
      <c r="A17" s="191">
        <v>0.422916666666666</v>
      </c>
      <c r="B17" s="105"/>
      <c r="C17" s="122" t="s">
        <v>66</v>
      </c>
      <c r="D17" s="123">
        <v>18.3</v>
      </c>
      <c r="E17" s="122" t="s">
        <v>56</v>
      </c>
      <c r="F17" s="123">
        <v>17.600000000000001</v>
      </c>
      <c r="G17" s="116" t="s">
        <v>93</v>
      </c>
      <c r="H17" s="118">
        <v>16.899999999999999</v>
      </c>
      <c r="I17" s="104">
        <f t="shared" si="0"/>
        <v>3</v>
      </c>
    </row>
    <row r="18" spans="1:9" s="98" customFormat="1" ht="12.75">
      <c r="A18" s="191">
        <v>0.42916666666666597</v>
      </c>
      <c r="B18" s="105"/>
      <c r="C18" s="119" t="s">
        <v>77</v>
      </c>
      <c r="D18" s="120">
        <v>14.5</v>
      </c>
      <c r="E18" s="122" t="s">
        <v>73</v>
      </c>
      <c r="F18" s="123">
        <v>13.1</v>
      </c>
      <c r="G18" s="122" t="s">
        <v>65</v>
      </c>
      <c r="H18" s="124">
        <v>13</v>
      </c>
      <c r="I18" s="104">
        <f t="shared" si="0"/>
        <v>3</v>
      </c>
    </row>
    <row r="19" spans="1:9" s="98" customFormat="1" ht="12.75">
      <c r="A19" s="191">
        <v>0.43541666666666601</v>
      </c>
      <c r="B19" s="105"/>
      <c r="C19" s="119" t="s">
        <v>87</v>
      </c>
      <c r="D19" s="120">
        <v>12.6</v>
      </c>
      <c r="E19" s="122" t="s">
        <v>64</v>
      </c>
      <c r="F19" s="123">
        <v>12.4</v>
      </c>
      <c r="G19" s="119" t="s">
        <v>83</v>
      </c>
      <c r="H19" s="121">
        <v>11.3</v>
      </c>
      <c r="I19" s="104">
        <f t="shared" si="0"/>
        <v>3</v>
      </c>
    </row>
    <row r="20" spans="1:9" s="98" customFormat="1" ht="12.75">
      <c r="A20" s="191">
        <v>0.44166666666666599</v>
      </c>
      <c r="B20" s="105"/>
      <c r="C20" s="122" t="s">
        <v>52</v>
      </c>
      <c r="D20" s="123">
        <v>10.6</v>
      </c>
      <c r="E20" s="122" t="s">
        <v>72</v>
      </c>
      <c r="F20" s="123">
        <v>9.8000000000000007</v>
      </c>
      <c r="G20" s="122" t="s">
        <v>252</v>
      </c>
      <c r="H20" s="124">
        <v>9.1999999999999993</v>
      </c>
      <c r="I20" s="104">
        <f t="shared" si="0"/>
        <v>3</v>
      </c>
    </row>
    <row r="21" spans="1:9" s="98" customFormat="1" ht="12.75">
      <c r="A21" s="191">
        <v>0.44791666666666602</v>
      </c>
      <c r="B21" s="105"/>
      <c r="C21" s="116" t="s">
        <v>100</v>
      </c>
      <c r="D21" s="117">
        <v>7.7</v>
      </c>
      <c r="E21" s="122" t="s">
        <v>59</v>
      </c>
      <c r="F21" s="123">
        <v>8</v>
      </c>
      <c r="G21" s="119" t="s">
        <v>253</v>
      </c>
      <c r="H21" s="121">
        <v>7.8</v>
      </c>
      <c r="I21" s="104">
        <f t="shared" si="0"/>
        <v>3</v>
      </c>
    </row>
    <row r="22" spans="1:9" s="98" customFormat="1" ht="12.75">
      <c r="A22" s="191">
        <v>0.454166666666666</v>
      </c>
      <c r="B22" s="105"/>
      <c r="C22" s="119" t="s">
        <v>84</v>
      </c>
      <c r="D22" s="120">
        <v>7.4</v>
      </c>
      <c r="E22" s="122" t="s">
        <v>49</v>
      </c>
      <c r="F22" s="123">
        <v>7</v>
      </c>
      <c r="G22" s="116" t="s">
        <v>90</v>
      </c>
      <c r="H22" s="118">
        <v>6.6</v>
      </c>
      <c r="I22" s="104">
        <f t="shared" si="0"/>
        <v>3</v>
      </c>
    </row>
    <row r="23" spans="1:9" s="98" customFormat="1" ht="12.75">
      <c r="A23" s="191">
        <v>0.46041666666666697</v>
      </c>
      <c r="B23" s="105"/>
      <c r="C23" s="119" t="s">
        <v>80</v>
      </c>
      <c r="D23" s="120">
        <v>6.5</v>
      </c>
      <c r="E23" s="116" t="s">
        <v>105</v>
      </c>
      <c r="F23" s="117">
        <v>6.2</v>
      </c>
      <c r="G23" s="116" t="s">
        <v>254</v>
      </c>
      <c r="H23" s="118">
        <v>5.4</v>
      </c>
      <c r="I23" s="104">
        <f t="shared" si="0"/>
        <v>3</v>
      </c>
    </row>
    <row r="24" spans="1:9" s="98" customFormat="1" ht="12.75">
      <c r="A24" s="191">
        <v>0.46666666666666701</v>
      </c>
      <c r="B24" s="105"/>
      <c r="C24" s="119" t="s">
        <v>81</v>
      </c>
      <c r="D24" s="120">
        <v>5.4</v>
      </c>
      <c r="E24" s="122" t="s">
        <v>71</v>
      </c>
      <c r="F24" s="123">
        <v>5.2</v>
      </c>
      <c r="G24" s="122" t="s">
        <v>51</v>
      </c>
      <c r="H24" s="124">
        <v>4.7</v>
      </c>
      <c r="I24" s="104">
        <f t="shared" si="0"/>
        <v>3</v>
      </c>
    </row>
    <row r="25" spans="1:9" s="98" customFormat="1" ht="12.75">
      <c r="A25" s="191">
        <v>0.47291666666666698</v>
      </c>
      <c r="B25" s="105"/>
      <c r="C25" s="122" t="s">
        <v>69</v>
      </c>
      <c r="D25" s="123">
        <v>4.7</v>
      </c>
      <c r="E25" s="119" t="s">
        <v>88</v>
      </c>
      <c r="F25" s="120">
        <v>4.5</v>
      </c>
      <c r="G25" s="122" t="s">
        <v>47</v>
      </c>
      <c r="H25" s="124">
        <v>3.6</v>
      </c>
      <c r="I25" s="104">
        <f t="shared" si="0"/>
        <v>3</v>
      </c>
    </row>
    <row r="26" spans="1:9" s="98" customFormat="1" ht="12.75">
      <c r="A26" s="191">
        <v>0.47916666666666702</v>
      </c>
      <c r="B26" s="105"/>
      <c r="C26" s="116" t="s">
        <v>102</v>
      </c>
      <c r="D26" s="117">
        <v>3.4</v>
      </c>
      <c r="E26" s="116" t="s">
        <v>96</v>
      </c>
      <c r="F26" s="117">
        <v>3</v>
      </c>
      <c r="G26" s="116" t="s">
        <v>91</v>
      </c>
      <c r="H26" s="118">
        <v>3</v>
      </c>
      <c r="I26" s="104">
        <f t="shared" si="0"/>
        <v>3</v>
      </c>
    </row>
    <row r="27" spans="1:9" s="98" customFormat="1" ht="12.75">
      <c r="A27" s="191">
        <v>0.485416666666667</v>
      </c>
      <c r="B27" s="105"/>
      <c r="C27" s="122" t="s">
        <v>45</v>
      </c>
      <c r="D27" s="123">
        <v>3</v>
      </c>
      <c r="E27" s="122" t="s">
        <v>62</v>
      </c>
      <c r="F27" s="123">
        <v>2.6</v>
      </c>
      <c r="G27" s="122" t="s">
        <v>255</v>
      </c>
      <c r="H27" s="124">
        <v>1.4</v>
      </c>
      <c r="I27" s="104">
        <f t="shared" si="0"/>
        <v>3</v>
      </c>
    </row>
    <row r="28" spans="1:9" s="98" customFormat="1" ht="12.75">
      <c r="A28" s="191">
        <v>0.49166666666666697</v>
      </c>
      <c r="B28" s="105"/>
      <c r="C28" s="122" t="s">
        <v>68</v>
      </c>
      <c r="D28" s="123">
        <v>1.4</v>
      </c>
      <c r="E28" s="119" t="s">
        <v>78</v>
      </c>
      <c r="F28" s="120">
        <v>0.9</v>
      </c>
      <c r="G28" s="122" t="s">
        <v>57</v>
      </c>
      <c r="H28" s="124">
        <v>0.9</v>
      </c>
      <c r="I28" s="104">
        <f t="shared" si="0"/>
        <v>3</v>
      </c>
    </row>
    <row r="29" spans="1:9" s="98" customFormat="1" ht="12.75">
      <c r="A29" s="99">
        <v>0.49791666666666601</v>
      </c>
      <c r="B29" s="105"/>
      <c r="C29" s="119" t="s">
        <v>74</v>
      </c>
      <c r="D29" s="120">
        <v>0.7</v>
      </c>
      <c r="E29" s="116" t="s">
        <v>95</v>
      </c>
      <c r="F29" s="117">
        <v>0.5</v>
      </c>
      <c r="G29" s="116" t="s">
        <v>94</v>
      </c>
      <c r="H29" s="118">
        <v>0.5</v>
      </c>
      <c r="I29" s="104">
        <f t="shared" si="0"/>
        <v>3</v>
      </c>
    </row>
    <row r="30" spans="1:9" s="98" customFormat="1" ht="13.5" thickBot="1">
      <c r="A30" s="125">
        <v>0.50416666666666599</v>
      </c>
      <c r="B30" s="109"/>
      <c r="C30" s="126" t="s">
        <v>61</v>
      </c>
      <c r="D30" s="127">
        <v>-0.5</v>
      </c>
      <c r="E30" s="126" t="s">
        <v>42</v>
      </c>
      <c r="F30" s="127">
        <v>-1.6</v>
      </c>
      <c r="G30" s="126" t="s">
        <v>63</v>
      </c>
      <c r="H30" s="128">
        <v>-2.2999999999999998</v>
      </c>
      <c r="I30" s="104">
        <f t="shared" si="0"/>
        <v>3</v>
      </c>
    </row>
    <row r="31" spans="1:9" s="98" customFormat="1" ht="13.5" thickBot="1">
      <c r="A31" s="243" t="s">
        <v>256</v>
      </c>
      <c r="B31" s="250"/>
      <c r="C31" s="250"/>
      <c r="D31" s="250"/>
      <c r="E31" s="250"/>
      <c r="F31" s="250"/>
      <c r="G31" s="250"/>
      <c r="H31" s="251"/>
      <c r="I31" s="97">
        <f t="shared" si="0"/>
        <v>0</v>
      </c>
    </row>
    <row r="32" spans="1:9" s="98" customFormat="1" ht="12.75">
      <c r="A32" s="129">
        <v>0.51041666666666596</v>
      </c>
      <c r="B32" s="100"/>
      <c r="C32" s="113" t="s">
        <v>123</v>
      </c>
      <c r="D32" s="114">
        <v>2.2000000000000002</v>
      </c>
      <c r="E32" s="130" t="s">
        <v>129</v>
      </c>
      <c r="F32" s="131">
        <v>1.5</v>
      </c>
      <c r="G32" s="130" t="s">
        <v>132</v>
      </c>
      <c r="H32" s="132">
        <v>0.7</v>
      </c>
      <c r="I32" s="104">
        <f t="shared" si="0"/>
        <v>3</v>
      </c>
    </row>
    <row r="33" spans="1:12" s="98" customFormat="1" ht="12.75">
      <c r="A33" s="99">
        <v>0.51666666666666605</v>
      </c>
      <c r="B33" s="105"/>
      <c r="C33" s="133" t="s">
        <v>127</v>
      </c>
      <c r="D33" s="134">
        <v>7.5</v>
      </c>
      <c r="E33" s="133" t="s">
        <v>128</v>
      </c>
      <c r="F33" s="134">
        <v>6.1</v>
      </c>
      <c r="G33" s="116" t="s">
        <v>257</v>
      </c>
      <c r="H33" s="118">
        <v>4.7</v>
      </c>
      <c r="I33" s="104">
        <f t="shared" si="0"/>
        <v>3</v>
      </c>
    </row>
    <row r="34" spans="1:12" s="98" customFormat="1" ht="12.75">
      <c r="A34" s="99">
        <v>0.52291666666666603</v>
      </c>
      <c r="B34" s="105"/>
      <c r="C34" s="116" t="s">
        <v>126</v>
      </c>
      <c r="D34" s="117">
        <v>9.4</v>
      </c>
      <c r="E34" s="122" t="s">
        <v>120</v>
      </c>
      <c r="F34" s="123">
        <v>8.6999999999999993</v>
      </c>
      <c r="G34" s="116" t="s">
        <v>122</v>
      </c>
      <c r="H34" s="118">
        <v>7.9</v>
      </c>
      <c r="I34" s="104">
        <f t="shared" si="0"/>
        <v>3</v>
      </c>
    </row>
    <row r="35" spans="1:12" s="98" customFormat="1" ht="12.75">
      <c r="A35" s="99">
        <v>0.52916666666666601</v>
      </c>
      <c r="B35" s="105"/>
      <c r="C35" s="116" t="s">
        <v>124</v>
      </c>
      <c r="D35" s="117">
        <v>16.100000000000001</v>
      </c>
      <c r="E35" s="133" t="s">
        <v>130</v>
      </c>
      <c r="F35" s="134">
        <v>15.8</v>
      </c>
      <c r="G35" s="133" t="s">
        <v>131</v>
      </c>
      <c r="H35" s="135">
        <v>12.2</v>
      </c>
      <c r="I35" s="104">
        <f t="shared" si="0"/>
        <v>3</v>
      </c>
    </row>
    <row r="36" spans="1:12" s="98" customFormat="1" ht="13.5" thickBot="1">
      <c r="A36" s="99">
        <v>0.53541666666666599</v>
      </c>
      <c r="B36" s="105"/>
      <c r="C36" s="133" t="s">
        <v>134</v>
      </c>
      <c r="D36" s="134">
        <v>30.6</v>
      </c>
      <c r="E36" s="133" t="s">
        <v>133</v>
      </c>
      <c r="F36" s="134">
        <v>27.5</v>
      </c>
      <c r="G36" s="133" t="s">
        <v>135</v>
      </c>
      <c r="H36" s="135">
        <v>20.8</v>
      </c>
      <c r="I36" s="104">
        <f t="shared" si="0"/>
        <v>3</v>
      </c>
    </row>
    <row r="37" spans="1:12" s="98" customFormat="1" ht="13.5" thickBot="1">
      <c r="A37" s="125">
        <v>0.54166666666666596</v>
      </c>
      <c r="B37" s="109"/>
      <c r="C37" s="136" t="s">
        <v>121</v>
      </c>
      <c r="D37" s="137">
        <v>42.6</v>
      </c>
      <c r="E37" s="136" t="s">
        <v>258</v>
      </c>
      <c r="F37" s="137">
        <v>38.1</v>
      </c>
      <c r="G37" s="110"/>
      <c r="H37" s="138"/>
      <c r="I37" s="104">
        <f t="shared" si="0"/>
        <v>2</v>
      </c>
      <c r="J37" s="139">
        <f>SUM(I8:I37)</f>
        <v>83</v>
      </c>
    </row>
    <row r="38" spans="1:12" s="98" customFormat="1" ht="13.5" thickBot="1">
      <c r="A38" s="140"/>
      <c r="B38" s="141"/>
      <c r="C38" s="141"/>
      <c r="D38" s="142"/>
      <c r="E38" s="141"/>
      <c r="F38" s="142"/>
    </row>
    <row r="39" spans="1:12" s="143" customFormat="1" ht="16.5" thickBot="1">
      <c r="A39" s="252" t="s">
        <v>259</v>
      </c>
      <c r="B39" s="253"/>
      <c r="C39" s="253"/>
      <c r="D39" s="253"/>
      <c r="E39" s="253"/>
      <c r="F39" s="253"/>
      <c r="G39" s="253"/>
      <c r="H39" s="254"/>
      <c r="I39" s="97">
        <f t="shared" si="0"/>
        <v>0</v>
      </c>
      <c r="L39" s="98"/>
    </row>
    <row r="40" spans="1:12" s="96" customFormat="1" ht="13.5" thickBot="1">
      <c r="A40" s="255" t="s">
        <v>260</v>
      </c>
      <c r="B40" s="256"/>
      <c r="C40" s="256"/>
      <c r="D40" s="256"/>
      <c r="E40" s="256"/>
      <c r="F40" s="256"/>
      <c r="G40" s="256"/>
      <c r="H40" s="257"/>
    </row>
    <row r="41" spans="1:12" s="143" customFormat="1" ht="15.75" thickBot="1">
      <c r="A41" s="258" t="s">
        <v>35</v>
      </c>
      <c r="B41" s="241"/>
      <c r="C41" s="241"/>
      <c r="D41" s="241"/>
      <c r="E41" s="241"/>
      <c r="F41" s="241"/>
      <c r="G41" s="241"/>
      <c r="H41" s="242"/>
      <c r="I41" s="97">
        <f>COUNTA(C41,E41,G41)</f>
        <v>0</v>
      </c>
      <c r="L41" s="98"/>
    </row>
    <row r="42" spans="1:12" s="98" customFormat="1" ht="12.75">
      <c r="A42" s="189">
        <v>0.375</v>
      </c>
      <c r="B42" s="144"/>
      <c r="C42" s="106" t="s">
        <v>139</v>
      </c>
      <c r="D42" s="107">
        <v>54</v>
      </c>
      <c r="E42" s="106" t="s">
        <v>136</v>
      </c>
      <c r="F42" s="107">
        <v>54</v>
      </c>
      <c r="G42" s="106" t="s">
        <v>138</v>
      </c>
      <c r="H42" s="145" t="s">
        <v>10</v>
      </c>
      <c r="I42" s="104">
        <f t="shared" si="0"/>
        <v>3</v>
      </c>
    </row>
    <row r="43" spans="1:12" s="98" customFormat="1" ht="13.5" thickBot="1">
      <c r="A43" s="190">
        <v>0.38125000000000003</v>
      </c>
      <c r="B43" s="146"/>
      <c r="C43" s="147" t="s">
        <v>140</v>
      </c>
      <c r="D43" s="148" t="s">
        <v>10</v>
      </c>
      <c r="E43" s="147" t="s">
        <v>141</v>
      </c>
      <c r="F43" s="148">
        <v>49.7</v>
      </c>
      <c r="G43" s="149"/>
      <c r="H43" s="150"/>
      <c r="I43" s="104">
        <f t="shared" si="0"/>
        <v>2</v>
      </c>
    </row>
    <row r="44" spans="1:12" s="143" customFormat="1" ht="15.75" thickBot="1">
      <c r="A44" s="240" t="s">
        <v>261</v>
      </c>
      <c r="B44" s="241"/>
      <c r="C44" s="241"/>
      <c r="D44" s="241"/>
      <c r="E44" s="241"/>
      <c r="F44" s="241"/>
      <c r="G44" s="241"/>
      <c r="H44" s="242"/>
      <c r="I44" s="97">
        <f t="shared" si="0"/>
        <v>0</v>
      </c>
      <c r="L44" s="98"/>
    </row>
    <row r="45" spans="1:12" s="98" customFormat="1" ht="12.75">
      <c r="A45" s="191">
        <v>0.38750000000000001</v>
      </c>
      <c r="B45" s="105"/>
      <c r="C45" s="106" t="s">
        <v>145</v>
      </c>
      <c r="D45" s="107">
        <v>0</v>
      </c>
      <c r="E45" s="106" t="s">
        <v>157</v>
      </c>
      <c r="F45" s="107">
        <v>0</v>
      </c>
      <c r="G45" s="106" t="s">
        <v>148</v>
      </c>
      <c r="H45" s="108">
        <v>0</v>
      </c>
      <c r="I45" s="104">
        <f t="shared" si="0"/>
        <v>3</v>
      </c>
    </row>
    <row r="46" spans="1:12" s="98" customFormat="1" ht="12.75">
      <c r="A46" s="191">
        <v>0.39374999999999999</v>
      </c>
      <c r="B46" s="105"/>
      <c r="C46" s="106" t="s">
        <v>150</v>
      </c>
      <c r="D46" s="107">
        <v>54</v>
      </c>
      <c r="E46" s="106" t="s">
        <v>149</v>
      </c>
      <c r="F46" s="107">
        <v>0</v>
      </c>
      <c r="G46" s="106" t="s">
        <v>154</v>
      </c>
      <c r="H46" s="108">
        <v>0</v>
      </c>
      <c r="I46" s="104">
        <f t="shared" si="0"/>
        <v>3</v>
      </c>
    </row>
    <row r="47" spans="1:12" s="98" customFormat="1" ht="12.75">
      <c r="A47" s="191">
        <v>0.4</v>
      </c>
      <c r="B47" s="105"/>
      <c r="C47" s="106" t="s">
        <v>151</v>
      </c>
      <c r="D47" s="107">
        <v>0</v>
      </c>
      <c r="E47" s="106" t="s">
        <v>146</v>
      </c>
      <c r="F47" s="107" t="s">
        <v>147</v>
      </c>
      <c r="G47" s="106" t="s">
        <v>262</v>
      </c>
      <c r="H47" s="108">
        <v>0</v>
      </c>
      <c r="I47" s="104">
        <f t="shared" si="0"/>
        <v>3</v>
      </c>
    </row>
    <row r="48" spans="1:12" s="98" customFormat="1" ht="12.75">
      <c r="A48" s="191">
        <v>0.40625</v>
      </c>
      <c r="B48" s="105"/>
      <c r="C48" s="106" t="s">
        <v>153</v>
      </c>
      <c r="D48" s="107" t="s">
        <v>137</v>
      </c>
      <c r="E48" s="106" t="s">
        <v>142</v>
      </c>
      <c r="F48" s="107" t="s">
        <v>137</v>
      </c>
      <c r="G48" s="106"/>
      <c r="H48" s="108"/>
      <c r="I48" s="104">
        <f t="shared" si="0"/>
        <v>2</v>
      </c>
    </row>
    <row r="49" spans="1:9" s="98" customFormat="1" ht="12.75">
      <c r="A49" s="191">
        <v>0.41249999999999998</v>
      </c>
      <c r="B49" s="105"/>
      <c r="C49" s="106" t="s">
        <v>152</v>
      </c>
      <c r="D49" s="107">
        <v>0</v>
      </c>
      <c r="E49" s="106" t="s">
        <v>155</v>
      </c>
      <c r="F49" s="107">
        <v>0</v>
      </c>
      <c r="G49" s="106" t="s">
        <v>156</v>
      </c>
      <c r="H49" s="108">
        <v>43.2</v>
      </c>
      <c r="I49" s="104">
        <f t="shared" si="0"/>
        <v>3</v>
      </c>
    </row>
    <row r="50" spans="1:9" s="98" customFormat="1" ht="13.5" thickBot="1">
      <c r="A50" s="191">
        <v>0.41875000000000001</v>
      </c>
      <c r="B50" s="105"/>
      <c r="C50" s="147" t="s">
        <v>158</v>
      </c>
      <c r="D50" s="107" t="s">
        <v>159</v>
      </c>
      <c r="E50" s="147" t="s">
        <v>161</v>
      </c>
      <c r="F50" s="107" t="s">
        <v>137</v>
      </c>
      <c r="G50" s="147" t="s">
        <v>160</v>
      </c>
      <c r="H50" s="108"/>
      <c r="I50" s="104">
        <f t="shared" si="0"/>
        <v>3</v>
      </c>
    </row>
    <row r="51" spans="1:9" s="98" customFormat="1" ht="13.5" thickBot="1">
      <c r="A51" s="243" t="s">
        <v>263</v>
      </c>
      <c r="B51" s="244"/>
      <c r="C51" s="244"/>
      <c r="D51" s="244"/>
      <c r="E51" s="244"/>
      <c r="F51" s="244"/>
      <c r="G51" s="244"/>
      <c r="H51" s="245"/>
      <c r="I51" s="97">
        <f t="shared" si="0"/>
        <v>0</v>
      </c>
    </row>
    <row r="52" spans="1:9" s="98" customFormat="1" ht="12.75">
      <c r="A52" s="191">
        <v>0.42499999999999999</v>
      </c>
      <c r="B52" s="100"/>
      <c r="C52" s="101" t="s">
        <v>181</v>
      </c>
      <c r="D52" s="102">
        <v>0</v>
      </c>
      <c r="E52" s="101" t="s">
        <v>182</v>
      </c>
      <c r="F52" s="102" t="s">
        <v>137</v>
      </c>
      <c r="G52" s="101" t="s">
        <v>183</v>
      </c>
      <c r="H52" s="103">
        <v>0</v>
      </c>
      <c r="I52" s="104">
        <f t="shared" si="0"/>
        <v>3</v>
      </c>
    </row>
    <row r="53" spans="1:9" s="98" customFormat="1" ht="12.75">
      <c r="A53" s="192">
        <v>0.43124999999999997</v>
      </c>
      <c r="B53" s="105"/>
      <c r="C53" s="106" t="s">
        <v>179</v>
      </c>
      <c r="D53" s="107">
        <v>54</v>
      </c>
      <c r="E53" s="106" t="s">
        <v>178</v>
      </c>
      <c r="F53" s="107">
        <v>54</v>
      </c>
      <c r="G53" s="106" t="s">
        <v>180</v>
      </c>
      <c r="H53" s="108">
        <v>0</v>
      </c>
      <c r="I53" s="104">
        <f t="shared" si="0"/>
        <v>3</v>
      </c>
    </row>
    <row r="54" spans="1:9" s="98" customFormat="1" ht="12.75">
      <c r="A54" s="191">
        <v>0.4375</v>
      </c>
      <c r="B54" s="105"/>
      <c r="C54" s="106" t="s">
        <v>177</v>
      </c>
      <c r="D54" s="107" t="s">
        <v>137</v>
      </c>
      <c r="E54" s="106" t="s">
        <v>176</v>
      </c>
      <c r="F54" s="107" t="s">
        <v>168</v>
      </c>
      <c r="G54" s="106" t="s">
        <v>264</v>
      </c>
      <c r="H54" s="108" t="s">
        <v>137</v>
      </c>
      <c r="I54" s="104">
        <f t="shared" si="0"/>
        <v>3</v>
      </c>
    </row>
    <row r="55" spans="1:9" s="98" customFormat="1" ht="12.75">
      <c r="A55" s="192">
        <v>0.44374999999999998</v>
      </c>
      <c r="B55" s="105"/>
      <c r="C55" s="106" t="s">
        <v>172</v>
      </c>
      <c r="D55" s="107" t="s">
        <v>171</v>
      </c>
      <c r="E55" s="106" t="s">
        <v>173</v>
      </c>
      <c r="F55" s="107" t="s">
        <v>174</v>
      </c>
      <c r="G55" s="106" t="s">
        <v>170</v>
      </c>
      <c r="H55" s="108" t="s">
        <v>171</v>
      </c>
      <c r="I55" s="104">
        <f t="shared" si="0"/>
        <v>3</v>
      </c>
    </row>
    <row r="56" spans="1:9" s="98" customFormat="1" ht="12.75">
      <c r="A56" s="191">
        <v>0.45</v>
      </c>
      <c r="B56" s="105"/>
      <c r="C56" s="106" t="s">
        <v>169</v>
      </c>
      <c r="D56" s="107" t="s">
        <v>137</v>
      </c>
      <c r="E56" s="106" t="s">
        <v>167</v>
      </c>
      <c r="F56" s="107" t="s">
        <v>168</v>
      </c>
      <c r="G56" s="106" t="s">
        <v>166</v>
      </c>
      <c r="H56" s="108">
        <v>0</v>
      </c>
      <c r="I56" s="104">
        <f t="shared" si="0"/>
        <v>3</v>
      </c>
    </row>
    <row r="57" spans="1:9" s="98" customFormat="1" ht="12.75">
      <c r="A57" s="192">
        <v>0.45624999999999999</v>
      </c>
      <c r="B57" s="105"/>
      <c r="C57" s="106" t="s">
        <v>165</v>
      </c>
      <c r="D57" s="107">
        <v>42.3</v>
      </c>
      <c r="E57" s="106" t="s">
        <v>163</v>
      </c>
      <c r="F57" s="107" t="s">
        <v>164</v>
      </c>
      <c r="G57" s="106" t="s">
        <v>265</v>
      </c>
      <c r="H57" s="108">
        <v>29</v>
      </c>
      <c r="I57" s="104">
        <f t="shared" si="0"/>
        <v>3</v>
      </c>
    </row>
    <row r="58" spans="1:9" s="98" customFormat="1" ht="12.75">
      <c r="A58" s="191">
        <v>0.46250000000000002</v>
      </c>
      <c r="B58" s="105"/>
      <c r="C58" s="147" t="s">
        <v>191</v>
      </c>
      <c r="D58" s="107" t="s">
        <v>137</v>
      </c>
      <c r="E58" s="147" t="s">
        <v>190</v>
      </c>
      <c r="F58" s="107">
        <v>0</v>
      </c>
      <c r="G58" s="106"/>
      <c r="H58" s="151"/>
      <c r="I58" s="104">
        <f t="shared" si="0"/>
        <v>2</v>
      </c>
    </row>
    <row r="59" spans="1:9" s="98" customFormat="1" ht="13.5" thickBot="1">
      <c r="A59" s="193">
        <v>0.46875</v>
      </c>
      <c r="B59" s="109"/>
      <c r="C59" s="152" t="s">
        <v>188</v>
      </c>
      <c r="D59" s="111" t="s">
        <v>189</v>
      </c>
      <c r="E59" s="152" t="s">
        <v>186</v>
      </c>
      <c r="F59" s="111" t="s">
        <v>187</v>
      </c>
      <c r="G59" s="152" t="s">
        <v>266</v>
      </c>
      <c r="H59" s="112" t="s">
        <v>185</v>
      </c>
      <c r="I59" s="104">
        <f t="shared" si="0"/>
        <v>3</v>
      </c>
    </row>
    <row r="60" spans="1:9" s="98" customFormat="1" ht="13.5" thickBot="1">
      <c r="A60" s="246" t="s">
        <v>267</v>
      </c>
      <c r="B60" s="247"/>
      <c r="C60" s="247"/>
      <c r="D60" s="247"/>
      <c r="E60" s="247"/>
      <c r="F60" s="247"/>
      <c r="G60" s="247"/>
      <c r="H60" s="248"/>
      <c r="I60" s="97">
        <f t="shared" si="0"/>
        <v>0</v>
      </c>
    </row>
    <row r="61" spans="1:9" s="98" customFormat="1" ht="12.75">
      <c r="A61" s="191">
        <v>0.47500000000000003</v>
      </c>
      <c r="B61" s="100"/>
      <c r="C61" s="101" t="s">
        <v>196</v>
      </c>
      <c r="D61" s="102" t="s">
        <v>197</v>
      </c>
      <c r="E61" s="101" t="s">
        <v>194</v>
      </c>
      <c r="F61" s="102" t="s">
        <v>195</v>
      </c>
      <c r="G61" s="101" t="s">
        <v>192</v>
      </c>
      <c r="H61" s="103" t="s">
        <v>193</v>
      </c>
      <c r="I61" s="104">
        <f t="shared" si="0"/>
        <v>3</v>
      </c>
    </row>
    <row r="62" spans="1:9" s="98" customFormat="1" ht="12.75">
      <c r="A62" s="192">
        <v>0.48125000000000001</v>
      </c>
      <c r="B62" s="105"/>
      <c r="C62" s="106" t="s">
        <v>200</v>
      </c>
      <c r="D62" s="107">
        <v>0</v>
      </c>
      <c r="E62" s="106" t="s">
        <v>199</v>
      </c>
      <c r="F62" s="107">
        <v>48.8</v>
      </c>
      <c r="G62" s="106" t="s">
        <v>268</v>
      </c>
      <c r="H62" s="108">
        <v>44.7</v>
      </c>
      <c r="I62" s="104">
        <f t="shared" si="0"/>
        <v>3</v>
      </c>
    </row>
    <row r="63" spans="1:9" s="98" customFormat="1" ht="12.75">
      <c r="A63" s="191">
        <v>0.48749999999999999</v>
      </c>
      <c r="B63" s="105"/>
      <c r="C63" s="106" t="s">
        <v>203</v>
      </c>
      <c r="D63" s="107">
        <v>0</v>
      </c>
      <c r="E63" s="106" t="s">
        <v>202</v>
      </c>
      <c r="F63" s="107">
        <v>0</v>
      </c>
      <c r="G63" s="106" t="s">
        <v>201</v>
      </c>
      <c r="H63" s="108">
        <v>0</v>
      </c>
      <c r="I63" s="104">
        <f t="shared" si="0"/>
        <v>3</v>
      </c>
    </row>
    <row r="64" spans="1:9" s="98" customFormat="1" ht="12.75">
      <c r="A64" s="192">
        <v>0.49375000000000002</v>
      </c>
      <c r="B64" s="105"/>
      <c r="C64" s="106" t="s">
        <v>204</v>
      </c>
      <c r="D64" s="107">
        <v>0</v>
      </c>
      <c r="E64" s="106" t="s">
        <v>205</v>
      </c>
      <c r="F64" s="107">
        <v>0</v>
      </c>
      <c r="G64" s="106" t="s">
        <v>269</v>
      </c>
      <c r="H64" s="108">
        <v>0</v>
      </c>
      <c r="I64" s="104">
        <f t="shared" si="0"/>
        <v>3</v>
      </c>
    </row>
    <row r="65" spans="1:10" s="98" customFormat="1" ht="12.75">
      <c r="A65" s="191">
        <v>0.5</v>
      </c>
      <c r="B65" s="105"/>
      <c r="C65" s="106" t="s">
        <v>208</v>
      </c>
      <c r="D65" s="107" t="s">
        <v>137</v>
      </c>
      <c r="E65" s="106" t="s">
        <v>270</v>
      </c>
      <c r="F65" s="107">
        <v>54</v>
      </c>
      <c r="G65" s="106" t="s">
        <v>209</v>
      </c>
      <c r="H65" s="108">
        <v>0</v>
      </c>
      <c r="I65" s="104">
        <f t="shared" si="0"/>
        <v>3</v>
      </c>
    </row>
    <row r="66" spans="1:10" s="98" customFormat="1" ht="12.75">
      <c r="A66" s="192">
        <v>0.50624999999999998</v>
      </c>
      <c r="B66" s="105"/>
      <c r="C66" s="147" t="s">
        <v>218</v>
      </c>
      <c r="D66" s="106">
        <v>0</v>
      </c>
      <c r="E66" s="147" t="s">
        <v>217</v>
      </c>
      <c r="F66" s="107" t="s">
        <v>137</v>
      </c>
      <c r="G66" s="106"/>
      <c r="H66" s="108"/>
      <c r="I66" s="104">
        <f t="shared" si="0"/>
        <v>2</v>
      </c>
    </row>
    <row r="67" spans="1:10" s="98" customFormat="1" ht="12.75">
      <c r="A67" s="191">
        <v>0.51249999999999996</v>
      </c>
      <c r="B67" s="105"/>
      <c r="C67" s="147" t="s">
        <v>212</v>
      </c>
      <c r="D67" s="107" t="s">
        <v>213</v>
      </c>
      <c r="E67" s="147" t="s">
        <v>211</v>
      </c>
      <c r="F67" s="107" t="s">
        <v>137</v>
      </c>
      <c r="G67" s="147" t="s">
        <v>210</v>
      </c>
      <c r="H67" s="108">
        <v>0</v>
      </c>
      <c r="I67" s="104">
        <f t="shared" si="0"/>
        <v>3</v>
      </c>
    </row>
    <row r="68" spans="1:10" s="98" customFormat="1" ht="13.5" thickBot="1">
      <c r="A68" s="193">
        <v>0.51875000000000004</v>
      </c>
      <c r="B68" s="109"/>
      <c r="C68" s="152" t="s">
        <v>216</v>
      </c>
      <c r="D68" s="111">
        <v>0</v>
      </c>
      <c r="E68" s="152" t="s">
        <v>215</v>
      </c>
      <c r="F68" s="111">
        <v>0</v>
      </c>
      <c r="G68" s="152" t="s">
        <v>214</v>
      </c>
      <c r="H68" s="112">
        <v>0</v>
      </c>
      <c r="I68" s="104">
        <f t="shared" si="0"/>
        <v>3</v>
      </c>
    </row>
    <row r="69" spans="1:10" s="98" customFormat="1" ht="13.5" thickBot="1">
      <c r="A69" s="249" t="s">
        <v>271</v>
      </c>
      <c r="B69" s="250"/>
      <c r="C69" s="250"/>
      <c r="D69" s="250"/>
      <c r="E69" s="250"/>
      <c r="F69" s="250"/>
      <c r="G69" s="250"/>
      <c r="H69" s="251"/>
      <c r="I69" s="97">
        <f t="shared" si="0"/>
        <v>0</v>
      </c>
    </row>
    <row r="70" spans="1:10" s="98" customFormat="1" ht="12.75">
      <c r="A70" s="189">
        <v>0.52500000000000002</v>
      </c>
      <c r="B70" s="153"/>
      <c r="C70" s="154" t="s">
        <v>221</v>
      </c>
      <c r="D70" s="155" t="s">
        <v>10</v>
      </c>
      <c r="E70" s="154" t="s">
        <v>223</v>
      </c>
      <c r="F70" s="155" t="s">
        <v>10</v>
      </c>
      <c r="G70" s="154" t="s">
        <v>225</v>
      </c>
      <c r="H70" s="156" t="s">
        <v>10</v>
      </c>
      <c r="I70" s="104">
        <f t="shared" si="0"/>
        <v>3</v>
      </c>
    </row>
    <row r="71" spans="1:10" s="98" customFormat="1" ht="12.75">
      <c r="A71" s="194">
        <v>0.53125</v>
      </c>
      <c r="B71" s="144"/>
      <c r="C71" s="147" t="s">
        <v>229</v>
      </c>
      <c r="D71" s="148" t="s">
        <v>10</v>
      </c>
      <c r="E71" s="147" t="s">
        <v>231</v>
      </c>
      <c r="F71" s="148" t="s">
        <v>10</v>
      </c>
      <c r="G71" s="147" t="s">
        <v>233</v>
      </c>
      <c r="H71" s="145" t="s">
        <v>10</v>
      </c>
      <c r="I71" s="104">
        <f t="shared" ref="I71:I77" si="1">COUNTA(C71,E71,G71)</f>
        <v>3</v>
      </c>
    </row>
    <row r="72" spans="1:10" s="98" customFormat="1" ht="12.75">
      <c r="A72" s="194">
        <v>0.53749999999999998</v>
      </c>
      <c r="B72" s="144"/>
      <c r="C72" s="106" t="s">
        <v>219</v>
      </c>
      <c r="D72" s="107" t="s">
        <v>10</v>
      </c>
      <c r="E72" s="106" t="s">
        <v>226</v>
      </c>
      <c r="F72" s="107" t="s">
        <v>10</v>
      </c>
      <c r="G72" s="106" t="s">
        <v>232</v>
      </c>
      <c r="H72" s="108" t="s">
        <v>10</v>
      </c>
      <c r="I72" s="104">
        <f t="shared" si="1"/>
        <v>3</v>
      </c>
    </row>
    <row r="73" spans="1:10" s="98" customFormat="1" ht="12.75">
      <c r="A73" s="194">
        <v>0.54374999999999996</v>
      </c>
      <c r="B73" s="144"/>
      <c r="C73" s="106" t="s">
        <v>220</v>
      </c>
      <c r="D73" s="107" t="s">
        <v>10</v>
      </c>
      <c r="E73" s="106" t="s">
        <v>227</v>
      </c>
      <c r="F73" s="107" t="s">
        <v>10</v>
      </c>
      <c r="G73" s="106" t="s">
        <v>234</v>
      </c>
      <c r="H73" s="108" t="s">
        <v>10</v>
      </c>
      <c r="I73" s="104">
        <f t="shared" si="1"/>
        <v>3</v>
      </c>
    </row>
    <row r="74" spans="1:10" s="98" customFormat="1" ht="12.75">
      <c r="A74" s="194">
        <v>0.55000000000000004</v>
      </c>
      <c r="B74" s="144"/>
      <c r="C74" s="106" t="s">
        <v>222</v>
      </c>
      <c r="D74" s="107" t="s">
        <v>10</v>
      </c>
      <c r="E74" s="106" t="s">
        <v>228</v>
      </c>
      <c r="F74" s="107" t="s">
        <v>10</v>
      </c>
      <c r="G74" s="106" t="s">
        <v>235</v>
      </c>
      <c r="H74" s="108" t="s">
        <v>10</v>
      </c>
      <c r="I74" s="104">
        <f t="shared" si="1"/>
        <v>3</v>
      </c>
    </row>
    <row r="75" spans="1:10" s="98" customFormat="1" ht="13.5" thickBot="1">
      <c r="A75" s="194">
        <v>0.55625000000000002</v>
      </c>
      <c r="B75" s="144"/>
      <c r="C75" s="106" t="s">
        <v>236</v>
      </c>
      <c r="D75" s="107" t="s">
        <v>10</v>
      </c>
      <c r="E75" s="106" t="s">
        <v>272</v>
      </c>
      <c r="F75" s="107" t="s">
        <v>10</v>
      </c>
      <c r="G75" s="106" t="s">
        <v>238</v>
      </c>
      <c r="H75" s="108" t="s">
        <v>10</v>
      </c>
      <c r="I75" s="104">
        <f t="shared" si="1"/>
        <v>3</v>
      </c>
    </row>
    <row r="76" spans="1:10" s="98" customFormat="1" ht="13.5" thickBot="1">
      <c r="A76" s="194">
        <v>0.5625</v>
      </c>
      <c r="B76" s="144"/>
      <c r="C76" s="106" t="s">
        <v>239</v>
      </c>
      <c r="D76" s="107"/>
      <c r="E76" s="106" t="s">
        <v>240</v>
      </c>
      <c r="F76" s="107" t="s">
        <v>10</v>
      </c>
      <c r="G76" s="106" t="s">
        <v>241</v>
      </c>
      <c r="H76" s="145" t="s">
        <v>10</v>
      </c>
      <c r="I76" s="104">
        <f t="shared" si="1"/>
        <v>3</v>
      </c>
      <c r="J76" s="139">
        <f>SUM(I42:I77)</f>
        <v>91</v>
      </c>
    </row>
    <row r="77" spans="1:10" s="98" customFormat="1" ht="13.5" thickBot="1">
      <c r="A77" s="190">
        <v>0.56874999999999998</v>
      </c>
      <c r="B77" s="157"/>
      <c r="C77" s="110" t="s">
        <v>224</v>
      </c>
      <c r="D77" s="111" t="s">
        <v>10</v>
      </c>
      <c r="E77" s="110" t="s">
        <v>230</v>
      </c>
      <c r="F77" s="111" t="s">
        <v>10</v>
      </c>
      <c r="G77" s="110"/>
      <c r="H77" s="112" t="s">
        <v>10</v>
      </c>
      <c r="I77" s="104">
        <f t="shared" si="1"/>
        <v>2</v>
      </c>
      <c r="J77" s="158">
        <f>J37+J76</f>
        <v>174</v>
      </c>
    </row>
    <row r="78" spans="1:10" s="98" customFormat="1" ht="12.75"/>
    <row r="79" spans="1:10" s="98" customFormat="1" ht="12.75"/>
    <row r="80" spans="1:10" s="98" customFormat="1" ht="12.75"/>
    <row r="81" spans="1:12" s="98" customFormat="1" ht="12.75"/>
    <row r="82" spans="1:12" s="160" customFormat="1">
      <c r="A82" s="159"/>
      <c r="C82" s="161"/>
      <c r="D82" s="162"/>
      <c r="E82" s="161"/>
      <c r="F82" s="162"/>
      <c r="G82" s="161"/>
      <c r="H82" s="162"/>
      <c r="J82" s="163"/>
      <c r="L82" s="98"/>
    </row>
    <row r="83" spans="1:12">
      <c r="L83" s="98"/>
    </row>
    <row r="84" spans="1:12">
      <c r="J84" s="34"/>
      <c r="L84" s="98"/>
    </row>
    <row r="85" spans="1:12">
      <c r="J85" s="34"/>
      <c r="L85" s="98"/>
    </row>
    <row r="86" spans="1:12">
      <c r="L86" s="98"/>
    </row>
    <row r="87" spans="1:12">
      <c r="L87" s="98"/>
    </row>
    <row r="88" spans="1:12">
      <c r="A88" s="164"/>
      <c r="C88" s="34"/>
      <c r="E88" s="34"/>
      <c r="G88" s="34"/>
      <c r="J88" s="34"/>
      <c r="L88" s="98"/>
    </row>
    <row r="89" spans="1:12">
      <c r="A89" s="164"/>
      <c r="C89" s="34"/>
      <c r="E89" s="34"/>
      <c r="G89" s="34"/>
      <c r="J89" s="34"/>
      <c r="L89" s="98"/>
    </row>
    <row r="90" spans="1:12">
      <c r="A90" s="164"/>
      <c r="C90" s="34"/>
      <c r="E90" s="34"/>
      <c r="G90" s="34"/>
      <c r="J90" s="34"/>
      <c r="L90" s="98"/>
    </row>
    <row r="91" spans="1:12">
      <c r="A91" s="164"/>
      <c r="C91" s="34"/>
      <c r="E91" s="34"/>
      <c r="G91" s="34"/>
      <c r="J91" s="34"/>
      <c r="L91" s="98"/>
    </row>
    <row r="92" spans="1:12">
      <c r="A92" s="164"/>
      <c r="C92" s="34"/>
      <c r="E92" s="34"/>
      <c r="G92" s="34"/>
      <c r="J92" s="34"/>
      <c r="L92" s="98"/>
    </row>
    <row r="93" spans="1:12">
      <c r="A93" s="164"/>
      <c r="C93" s="34"/>
      <c r="E93" s="34"/>
      <c r="G93" s="34"/>
      <c r="J93" s="34"/>
      <c r="L93" s="98"/>
    </row>
    <row r="94" spans="1:12">
      <c r="A94" s="164"/>
      <c r="C94" s="34"/>
      <c r="E94" s="34"/>
      <c r="G94" s="34"/>
      <c r="J94" s="34"/>
      <c r="L94" s="98"/>
    </row>
    <row r="95" spans="1:12">
      <c r="A95" s="164"/>
      <c r="C95" s="34"/>
      <c r="E95" s="34"/>
      <c r="G95" s="34"/>
      <c r="J95" s="34"/>
      <c r="L95" s="98"/>
    </row>
    <row r="96" spans="1:12">
      <c r="A96" s="164"/>
      <c r="C96" s="34"/>
      <c r="E96" s="34"/>
      <c r="G96" s="34"/>
      <c r="J96" s="34"/>
      <c r="L96" s="98"/>
    </row>
    <row r="97" spans="1:12">
      <c r="A97" s="164"/>
      <c r="C97" s="34"/>
      <c r="E97" s="34"/>
      <c r="G97" s="34"/>
      <c r="J97" s="34"/>
      <c r="L97" s="98"/>
    </row>
    <row r="98" spans="1:12">
      <c r="A98" s="164"/>
      <c r="C98" s="34"/>
      <c r="E98" s="34"/>
      <c r="G98" s="34"/>
      <c r="J98" s="34"/>
    </row>
    <row r="99" spans="1:12">
      <c r="A99" s="164"/>
      <c r="C99" s="34"/>
      <c r="E99" s="34"/>
      <c r="G99" s="34"/>
      <c r="J99" s="34"/>
    </row>
    <row r="100" spans="1:12">
      <c r="A100" s="164"/>
      <c r="C100" s="34"/>
      <c r="E100" s="34"/>
      <c r="G100" s="34"/>
      <c r="J100" s="34"/>
    </row>
    <row r="101" spans="1:12">
      <c r="A101" s="164"/>
      <c r="C101" s="34"/>
      <c r="E101" s="34"/>
      <c r="G101" s="34"/>
      <c r="J101" s="34"/>
    </row>
    <row r="102" spans="1:12">
      <c r="A102" s="164"/>
      <c r="C102" s="34"/>
      <c r="E102" s="34"/>
      <c r="G102" s="34"/>
      <c r="J102" s="34"/>
    </row>
    <row r="103" spans="1:12">
      <c r="A103" s="164"/>
      <c r="C103" s="34"/>
      <c r="E103" s="34"/>
      <c r="G103" s="34"/>
      <c r="J103" s="34"/>
    </row>
    <row r="104" spans="1:12">
      <c r="A104" s="164"/>
      <c r="C104" s="34"/>
      <c r="E104" s="34"/>
      <c r="G104" s="34"/>
      <c r="J104" s="34"/>
    </row>
    <row r="105" spans="1:12">
      <c r="A105" s="164"/>
      <c r="C105" s="34"/>
      <c r="E105" s="34"/>
      <c r="G105" s="34"/>
      <c r="J105" s="34"/>
    </row>
    <row r="106" spans="1:12">
      <c r="A106" s="164"/>
      <c r="C106" s="34"/>
      <c r="E106" s="34"/>
      <c r="G106" s="34"/>
      <c r="J106" s="34"/>
    </row>
    <row r="107" spans="1:12">
      <c r="A107" s="164"/>
      <c r="C107" s="34"/>
      <c r="E107" s="34"/>
      <c r="G107" s="34"/>
      <c r="J107" s="34"/>
    </row>
    <row r="108" spans="1:12">
      <c r="A108" s="164"/>
      <c r="C108" s="34"/>
      <c r="E108" s="34"/>
      <c r="G108" s="34"/>
      <c r="J108" s="34"/>
    </row>
    <row r="109" spans="1:12">
      <c r="A109" s="164"/>
      <c r="C109" s="34"/>
      <c r="E109" s="34"/>
      <c r="G109" s="34"/>
      <c r="J109" s="34"/>
    </row>
    <row r="110" spans="1:12">
      <c r="A110" s="164"/>
      <c r="C110" s="34"/>
      <c r="E110" s="34"/>
      <c r="G110" s="34"/>
      <c r="J110" s="34"/>
    </row>
    <row r="111" spans="1:12">
      <c r="A111" s="164"/>
      <c r="C111" s="34"/>
      <c r="E111" s="34"/>
      <c r="G111" s="34"/>
      <c r="J111" s="34"/>
    </row>
    <row r="112" spans="1:12">
      <c r="A112" s="164"/>
      <c r="C112" s="34"/>
      <c r="E112" s="34"/>
      <c r="G112" s="34"/>
      <c r="J112" s="34"/>
    </row>
    <row r="113" spans="1:10">
      <c r="A113" s="164"/>
      <c r="C113" s="34"/>
      <c r="E113" s="34"/>
      <c r="G113" s="34"/>
      <c r="J113" s="34"/>
    </row>
    <row r="114" spans="1:10">
      <c r="A114" s="164"/>
      <c r="C114" s="34"/>
      <c r="E114" s="34"/>
      <c r="G114" s="34"/>
      <c r="J114" s="34"/>
    </row>
    <row r="115" spans="1:10">
      <c r="A115" s="164"/>
      <c r="C115" s="34"/>
      <c r="E115" s="34"/>
      <c r="G115" s="34"/>
      <c r="J115" s="34"/>
    </row>
    <row r="116" spans="1:10">
      <c r="A116" s="164"/>
      <c r="C116" s="34"/>
      <c r="E116" s="34"/>
      <c r="G116" s="34"/>
      <c r="J116" s="34"/>
    </row>
    <row r="117" spans="1:10">
      <c r="A117" s="164"/>
      <c r="C117" s="34"/>
      <c r="E117" s="34"/>
      <c r="G117" s="34"/>
      <c r="J117" s="34"/>
    </row>
    <row r="118" spans="1:10">
      <c r="A118" s="164"/>
      <c r="C118" s="34"/>
      <c r="E118" s="34"/>
      <c r="G118" s="34"/>
      <c r="J118" s="34"/>
    </row>
    <row r="119" spans="1:10">
      <c r="A119" s="164"/>
      <c r="C119" s="34"/>
      <c r="E119" s="34"/>
      <c r="G119" s="34"/>
      <c r="J119" s="34"/>
    </row>
    <row r="120" spans="1:10">
      <c r="A120" s="164"/>
      <c r="C120" s="34"/>
      <c r="E120" s="34"/>
      <c r="G120" s="34"/>
      <c r="J120" s="34"/>
    </row>
    <row r="121" spans="1:10">
      <c r="A121" s="164"/>
      <c r="C121" s="34"/>
      <c r="E121" s="34"/>
      <c r="G121" s="34"/>
      <c r="J121" s="34"/>
    </row>
    <row r="122" spans="1:10">
      <c r="A122" s="164"/>
      <c r="C122" s="34"/>
      <c r="E122" s="34"/>
      <c r="G122" s="34"/>
      <c r="J122" s="34"/>
    </row>
    <row r="123" spans="1:10">
      <c r="A123" s="164"/>
      <c r="C123" s="34"/>
      <c r="E123" s="34"/>
      <c r="G123" s="34"/>
      <c r="J123" s="34"/>
    </row>
    <row r="124" spans="1:10">
      <c r="A124" s="164"/>
      <c r="C124" s="34"/>
      <c r="E124" s="34"/>
      <c r="G124" s="34"/>
      <c r="J124" s="34"/>
    </row>
    <row r="125" spans="1:10">
      <c r="A125" s="164"/>
      <c r="C125" s="34"/>
      <c r="E125" s="34"/>
      <c r="G125" s="34"/>
      <c r="J125" s="34"/>
    </row>
    <row r="126" spans="1:10">
      <c r="A126" s="164"/>
      <c r="C126" s="34"/>
      <c r="E126" s="34"/>
      <c r="G126" s="34"/>
      <c r="J126" s="34"/>
    </row>
    <row r="127" spans="1:10">
      <c r="A127" s="164"/>
      <c r="C127" s="34"/>
      <c r="E127" s="34"/>
      <c r="G127" s="34"/>
      <c r="J127" s="34"/>
    </row>
    <row r="128" spans="1:10">
      <c r="A128" s="164"/>
      <c r="C128" s="34"/>
      <c r="E128" s="34"/>
      <c r="G128" s="34"/>
      <c r="J128" s="34"/>
    </row>
    <row r="129" spans="1:10">
      <c r="A129" s="164"/>
      <c r="C129" s="34"/>
      <c r="E129" s="34"/>
      <c r="G129" s="34"/>
      <c r="J129" s="34"/>
    </row>
    <row r="130" spans="1:10">
      <c r="A130" s="164"/>
      <c r="C130" s="34"/>
      <c r="E130" s="34"/>
      <c r="G130" s="34"/>
      <c r="J130" s="34"/>
    </row>
    <row r="131" spans="1:10">
      <c r="A131" s="164"/>
      <c r="C131" s="34"/>
      <c r="E131" s="34"/>
      <c r="G131" s="34"/>
      <c r="J131" s="34"/>
    </row>
    <row r="132" spans="1:10">
      <c r="A132" s="164"/>
      <c r="C132" s="34"/>
      <c r="E132" s="34"/>
      <c r="G132" s="34"/>
      <c r="J132" s="34"/>
    </row>
    <row r="133" spans="1:10">
      <c r="A133" s="164"/>
      <c r="C133" s="34"/>
      <c r="E133" s="34"/>
      <c r="G133" s="34"/>
      <c r="J133" s="34"/>
    </row>
    <row r="134" spans="1:10">
      <c r="A134" s="164"/>
      <c r="C134" s="34"/>
      <c r="E134" s="34"/>
      <c r="G134" s="34"/>
      <c r="J134" s="34"/>
    </row>
    <row r="135" spans="1:10">
      <c r="A135" s="164"/>
      <c r="C135" s="34"/>
      <c r="E135" s="34"/>
      <c r="G135" s="34"/>
      <c r="J135" s="34"/>
    </row>
    <row r="136" spans="1:10">
      <c r="A136" s="164"/>
      <c r="C136" s="34"/>
      <c r="E136" s="34"/>
      <c r="G136" s="34"/>
      <c r="J136" s="34"/>
    </row>
    <row r="137" spans="1:10">
      <c r="A137" s="164"/>
      <c r="C137" s="34"/>
      <c r="E137" s="34"/>
      <c r="G137" s="34"/>
      <c r="J137" s="34"/>
    </row>
    <row r="138" spans="1:10">
      <c r="A138" s="164"/>
      <c r="C138" s="34"/>
      <c r="E138" s="34"/>
      <c r="G138" s="34"/>
      <c r="J138" s="34"/>
    </row>
    <row r="139" spans="1:10">
      <c r="A139" s="164"/>
      <c r="C139" s="34"/>
      <c r="E139" s="34"/>
      <c r="G139" s="34"/>
      <c r="J139" s="34"/>
    </row>
    <row r="140" spans="1:10">
      <c r="A140" s="164"/>
      <c r="C140" s="34"/>
      <c r="E140" s="34"/>
      <c r="G140" s="34"/>
      <c r="J140" s="34"/>
    </row>
    <row r="141" spans="1:10">
      <c r="A141" s="164"/>
      <c r="C141" s="34"/>
      <c r="E141" s="34"/>
      <c r="G141" s="34"/>
      <c r="J141" s="34"/>
    </row>
    <row r="142" spans="1:10">
      <c r="A142" s="164"/>
      <c r="C142" s="34"/>
      <c r="E142" s="34"/>
      <c r="G142" s="34"/>
      <c r="J142" s="34"/>
    </row>
    <row r="143" spans="1:10">
      <c r="A143" s="164"/>
      <c r="C143" s="34"/>
      <c r="E143" s="34"/>
      <c r="G143" s="34"/>
      <c r="J143" s="34"/>
    </row>
    <row r="144" spans="1:10">
      <c r="A144" s="164"/>
      <c r="C144" s="34"/>
      <c r="E144" s="34"/>
      <c r="G144" s="34"/>
      <c r="J144" s="34"/>
    </row>
    <row r="145" spans="1:10">
      <c r="A145" s="164"/>
      <c r="C145" s="34"/>
      <c r="E145" s="34"/>
      <c r="G145" s="34"/>
      <c r="J145" s="34"/>
    </row>
    <row r="146" spans="1:10">
      <c r="A146" s="164"/>
      <c r="C146" s="34"/>
      <c r="E146" s="34"/>
      <c r="G146" s="34"/>
      <c r="J146" s="34"/>
    </row>
    <row r="147" spans="1:10">
      <c r="A147" s="164"/>
      <c r="C147" s="34"/>
      <c r="E147" s="34"/>
      <c r="G147" s="34"/>
      <c r="J147" s="34"/>
    </row>
    <row r="148" spans="1:10">
      <c r="A148" s="164"/>
      <c r="C148" s="34"/>
      <c r="E148" s="34"/>
      <c r="G148" s="34"/>
      <c r="J148" s="34"/>
    </row>
    <row r="149" spans="1:10">
      <c r="A149" s="164"/>
      <c r="C149" s="34"/>
      <c r="E149" s="34"/>
      <c r="G149" s="34"/>
      <c r="J149" s="34"/>
    </row>
    <row r="150" spans="1:10">
      <c r="A150" s="164"/>
      <c r="C150" s="34"/>
      <c r="E150" s="34"/>
      <c r="G150" s="34"/>
      <c r="J150" s="34"/>
    </row>
    <row r="151" spans="1:10">
      <c r="A151" s="164"/>
      <c r="C151" s="34"/>
      <c r="E151" s="34"/>
      <c r="G151" s="34"/>
      <c r="J151" s="34"/>
    </row>
    <row r="152" spans="1:10">
      <c r="A152" s="164"/>
      <c r="C152" s="34"/>
      <c r="E152" s="34"/>
      <c r="G152" s="34"/>
      <c r="J152" s="34"/>
    </row>
    <row r="153" spans="1:10">
      <c r="A153" s="164"/>
      <c r="C153" s="34"/>
      <c r="E153" s="34"/>
      <c r="G153" s="34"/>
      <c r="J153" s="34"/>
    </row>
    <row r="154" spans="1:10">
      <c r="A154" s="164"/>
      <c r="C154" s="34"/>
      <c r="E154" s="34"/>
      <c r="G154" s="34"/>
      <c r="J154" s="34"/>
    </row>
    <row r="155" spans="1:10">
      <c r="A155" s="164"/>
      <c r="C155" s="34"/>
      <c r="E155" s="34"/>
      <c r="G155" s="34"/>
      <c r="J155" s="34"/>
    </row>
    <row r="156" spans="1:10">
      <c r="A156" s="164"/>
      <c r="C156" s="34"/>
      <c r="E156" s="34"/>
      <c r="G156" s="34"/>
      <c r="J156" s="34"/>
    </row>
    <row r="157" spans="1:10">
      <c r="A157" s="164"/>
      <c r="C157" s="34"/>
      <c r="E157" s="34"/>
      <c r="G157" s="34"/>
      <c r="J157" s="34"/>
    </row>
    <row r="158" spans="1:10">
      <c r="A158" s="164"/>
      <c r="C158" s="34"/>
      <c r="E158" s="34"/>
      <c r="G158" s="34"/>
      <c r="J158" s="34"/>
    </row>
    <row r="159" spans="1:10">
      <c r="A159" s="164"/>
      <c r="C159" s="34"/>
      <c r="E159" s="34"/>
      <c r="G159" s="34"/>
      <c r="J159" s="34"/>
    </row>
    <row r="160" spans="1:10">
      <c r="A160" s="164"/>
      <c r="C160" s="34"/>
      <c r="E160" s="34"/>
      <c r="G160" s="34"/>
      <c r="J160" s="34"/>
    </row>
    <row r="161" spans="1:10">
      <c r="A161" s="164"/>
      <c r="C161" s="34"/>
      <c r="E161" s="34"/>
      <c r="G161" s="34"/>
      <c r="J161" s="34"/>
    </row>
  </sheetData>
  <mergeCells count="16">
    <mergeCell ref="A6:H6"/>
    <mergeCell ref="A1:H1"/>
    <mergeCell ref="A2:H2"/>
    <mergeCell ref="A3:H3"/>
    <mergeCell ref="A4:H4"/>
    <mergeCell ref="A5:H5"/>
    <mergeCell ref="A44:H44"/>
    <mergeCell ref="A51:H51"/>
    <mergeCell ref="A60:H60"/>
    <mergeCell ref="A69:H69"/>
    <mergeCell ref="A7:H7"/>
    <mergeCell ref="A12:H12"/>
    <mergeCell ref="A31:H31"/>
    <mergeCell ref="A39:H39"/>
    <mergeCell ref="A40:H40"/>
    <mergeCell ref="A41:H41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23" t="str">
        <f>JUV!A1</f>
        <v>COSTA ESMERALDA</v>
      </c>
      <c r="B1" s="223"/>
      <c r="C1" s="223"/>
      <c r="D1" s="223"/>
      <c r="E1" s="223"/>
      <c r="F1" s="223"/>
      <c r="G1" s="223"/>
      <c r="H1" s="223"/>
    </row>
    <row r="2" spans="1:20" ht="23.25">
      <c r="A2" s="227" t="str">
        <f>JUV!A2</f>
        <v>GOLF &amp; LINKS</v>
      </c>
      <c r="B2" s="227"/>
      <c r="C2" s="227"/>
      <c r="D2" s="227"/>
      <c r="E2" s="227"/>
      <c r="F2" s="227"/>
      <c r="G2" s="227"/>
      <c r="H2" s="227"/>
    </row>
    <row r="3" spans="1:20" ht="19.5">
      <c r="A3" s="224" t="s">
        <v>7</v>
      </c>
      <c r="B3" s="224"/>
      <c r="C3" s="224"/>
      <c r="D3" s="224"/>
      <c r="E3" s="224"/>
      <c r="F3" s="224"/>
      <c r="G3" s="224"/>
      <c r="H3" s="224"/>
    </row>
    <row r="4" spans="1:20" ht="26.25">
      <c r="A4" s="225" t="s">
        <v>11</v>
      </c>
      <c r="B4" s="225"/>
      <c r="C4" s="225"/>
      <c r="D4" s="225"/>
      <c r="E4" s="225"/>
      <c r="F4" s="225"/>
      <c r="G4" s="225"/>
      <c r="H4" s="225"/>
    </row>
    <row r="5" spans="1:20" ht="19.5">
      <c r="A5" s="226" t="str">
        <f>JUV!A5</f>
        <v>DOS VUELTAS DE 9 HOYOS MEDAL PLAY</v>
      </c>
      <c r="B5" s="226"/>
      <c r="C5" s="226"/>
      <c r="D5" s="226"/>
      <c r="E5" s="226"/>
      <c r="F5" s="226"/>
      <c r="G5" s="226"/>
      <c r="H5" s="226"/>
    </row>
    <row r="6" spans="1:20" ht="19.5">
      <c r="A6" s="219" t="str">
        <f>JUV!A6</f>
        <v>DOMINGO 22 DE AGOSTO DE 2021</v>
      </c>
      <c r="B6" s="219"/>
      <c r="C6" s="219"/>
      <c r="D6" s="219"/>
      <c r="E6" s="219"/>
      <c r="F6" s="219"/>
      <c r="G6" s="219"/>
      <c r="H6" s="219"/>
    </row>
    <row r="7" spans="1:20" ht="19.5" thickBot="1">
      <c r="A7" s="2"/>
    </row>
    <row r="8" spans="1:20" ht="20.25" thickBot="1">
      <c r="A8" s="216" t="s">
        <v>27</v>
      </c>
      <c r="B8" s="217"/>
      <c r="C8" s="217"/>
      <c r="D8" s="217"/>
      <c r="E8" s="217"/>
      <c r="F8" s="217"/>
      <c r="G8" s="217"/>
      <c r="H8" s="218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78</v>
      </c>
      <c r="B10" s="53" t="s">
        <v>50</v>
      </c>
      <c r="C10" s="54">
        <v>38147</v>
      </c>
      <c r="D10" s="39">
        <v>0</v>
      </c>
      <c r="E10" s="36">
        <v>37</v>
      </c>
      <c r="F10" s="40">
        <v>39</v>
      </c>
      <c r="G10" s="171">
        <f t="shared" ref="G10:G23" si="0">SUM(E10:F10)</f>
        <v>76</v>
      </c>
      <c r="H10" s="21">
        <f t="shared" ref="H10:H23" si="1">SUM(G10-D10)</f>
        <v>76</v>
      </c>
      <c r="I10" s="27" t="s">
        <v>15</v>
      </c>
      <c r="K10" s="24">
        <f t="shared" ref="K10:K23" si="2">(F10-D10*0.5)</f>
        <v>39</v>
      </c>
    </row>
    <row r="11" spans="1:20" ht="20.25" thickBot="1">
      <c r="A11" s="38" t="s">
        <v>74</v>
      </c>
      <c r="B11" s="53" t="s">
        <v>48</v>
      </c>
      <c r="C11" s="54">
        <v>37832</v>
      </c>
      <c r="D11" s="39">
        <v>0</v>
      </c>
      <c r="E11" s="36">
        <v>44</v>
      </c>
      <c r="F11" s="40">
        <v>37</v>
      </c>
      <c r="G11" s="171">
        <f t="shared" si="0"/>
        <v>81</v>
      </c>
      <c r="H11" s="21">
        <f t="shared" si="1"/>
        <v>81</v>
      </c>
      <c r="I11" s="27" t="s">
        <v>16</v>
      </c>
      <c r="K11" s="24">
        <f t="shared" si="2"/>
        <v>37</v>
      </c>
    </row>
    <row r="12" spans="1:20" ht="20.25" thickBot="1">
      <c r="A12" s="38" t="s">
        <v>88</v>
      </c>
      <c r="B12" s="53" t="s">
        <v>58</v>
      </c>
      <c r="C12" s="54">
        <v>38715</v>
      </c>
      <c r="D12" s="39">
        <v>8</v>
      </c>
      <c r="E12" s="36">
        <v>37</v>
      </c>
      <c r="F12" s="40">
        <v>44</v>
      </c>
      <c r="G12" s="22">
        <f t="shared" si="0"/>
        <v>81</v>
      </c>
      <c r="H12" s="21">
        <f t="shared" si="1"/>
        <v>73</v>
      </c>
      <c r="I12" s="31" t="s">
        <v>17</v>
      </c>
      <c r="K12" s="24">
        <f t="shared" si="2"/>
        <v>40</v>
      </c>
    </row>
    <row r="13" spans="1:20" ht="19.5">
      <c r="A13" s="38" t="s">
        <v>81</v>
      </c>
      <c r="B13" s="53" t="s">
        <v>58</v>
      </c>
      <c r="C13" s="54">
        <v>38341</v>
      </c>
      <c r="D13" s="39">
        <v>5</v>
      </c>
      <c r="E13" s="36">
        <v>36</v>
      </c>
      <c r="F13" s="40">
        <v>47</v>
      </c>
      <c r="G13" s="22">
        <f t="shared" si="0"/>
        <v>83</v>
      </c>
      <c r="H13" s="21">
        <f t="shared" si="1"/>
        <v>78</v>
      </c>
      <c r="K13" s="24">
        <f t="shared" si="2"/>
        <v>44.5</v>
      </c>
    </row>
    <row r="14" spans="1:20" ht="20.25" thickBot="1">
      <c r="A14" s="38" t="s">
        <v>80</v>
      </c>
      <c r="B14" s="53" t="s">
        <v>58</v>
      </c>
      <c r="C14" s="54">
        <v>38332</v>
      </c>
      <c r="D14" s="39">
        <v>6</v>
      </c>
      <c r="E14" s="36">
        <v>41</v>
      </c>
      <c r="F14" s="40">
        <v>43</v>
      </c>
      <c r="G14" s="22">
        <f t="shared" si="0"/>
        <v>84</v>
      </c>
      <c r="H14" s="21">
        <f t="shared" si="1"/>
        <v>78</v>
      </c>
      <c r="K14" s="24">
        <f t="shared" si="2"/>
        <v>40</v>
      </c>
    </row>
    <row r="15" spans="1:20" ht="20.25" thickBot="1">
      <c r="A15" s="38" t="s">
        <v>82</v>
      </c>
      <c r="B15" s="53" t="s">
        <v>70</v>
      </c>
      <c r="C15" s="54">
        <v>38469</v>
      </c>
      <c r="D15" s="39">
        <v>7</v>
      </c>
      <c r="E15" s="36">
        <v>43</v>
      </c>
      <c r="F15" s="40">
        <v>41</v>
      </c>
      <c r="G15" s="22">
        <f t="shared" si="0"/>
        <v>84</v>
      </c>
      <c r="H15" s="205">
        <f t="shared" si="1"/>
        <v>77</v>
      </c>
      <c r="I15" s="31" t="s">
        <v>18</v>
      </c>
      <c r="K15" s="72">
        <f t="shared" si="2"/>
        <v>37.5</v>
      </c>
    </row>
    <row r="16" spans="1:20" ht="19.5">
      <c r="A16" s="38" t="s">
        <v>84</v>
      </c>
      <c r="B16" s="53" t="s">
        <v>85</v>
      </c>
      <c r="C16" s="54">
        <v>38629</v>
      </c>
      <c r="D16" s="39">
        <v>7</v>
      </c>
      <c r="E16" s="36">
        <v>43</v>
      </c>
      <c r="F16" s="40">
        <v>43</v>
      </c>
      <c r="G16" s="22">
        <f t="shared" si="0"/>
        <v>86</v>
      </c>
      <c r="H16" s="21">
        <f t="shared" si="1"/>
        <v>79</v>
      </c>
      <c r="K16" s="24">
        <f t="shared" si="2"/>
        <v>39.5</v>
      </c>
    </row>
    <row r="17" spans="1:11" ht="19.5">
      <c r="A17" s="38" t="s">
        <v>77</v>
      </c>
      <c r="B17" s="53" t="s">
        <v>58</v>
      </c>
      <c r="C17" s="54">
        <v>38133</v>
      </c>
      <c r="D17" s="39">
        <v>15</v>
      </c>
      <c r="E17" s="36">
        <v>44</v>
      </c>
      <c r="F17" s="40">
        <v>48</v>
      </c>
      <c r="G17" s="22">
        <f t="shared" si="0"/>
        <v>92</v>
      </c>
      <c r="H17" s="21">
        <f t="shared" si="1"/>
        <v>77</v>
      </c>
      <c r="K17" s="72">
        <f t="shared" si="2"/>
        <v>40.5</v>
      </c>
    </row>
    <row r="18" spans="1:11" ht="19.5">
      <c r="A18" s="38" t="s">
        <v>83</v>
      </c>
      <c r="B18" s="53" t="s">
        <v>41</v>
      </c>
      <c r="C18" s="54">
        <v>38609</v>
      </c>
      <c r="D18" s="39">
        <v>11</v>
      </c>
      <c r="E18" s="36">
        <v>45</v>
      </c>
      <c r="F18" s="40">
        <v>48</v>
      </c>
      <c r="G18" s="22">
        <f t="shared" si="0"/>
        <v>93</v>
      </c>
      <c r="H18" s="21">
        <f t="shared" si="1"/>
        <v>82</v>
      </c>
      <c r="K18" s="24">
        <f t="shared" si="2"/>
        <v>42.5</v>
      </c>
    </row>
    <row r="19" spans="1:11" ht="19.5">
      <c r="A19" s="38" t="s">
        <v>75</v>
      </c>
      <c r="B19" s="53" t="s">
        <v>58</v>
      </c>
      <c r="C19" s="54">
        <v>37882</v>
      </c>
      <c r="D19" s="39">
        <v>19</v>
      </c>
      <c r="E19" s="36">
        <v>47</v>
      </c>
      <c r="F19" s="40">
        <v>49</v>
      </c>
      <c r="G19" s="22">
        <f t="shared" si="0"/>
        <v>96</v>
      </c>
      <c r="H19" s="21">
        <f t="shared" si="1"/>
        <v>77</v>
      </c>
      <c r="K19" s="24">
        <f t="shared" si="2"/>
        <v>39.5</v>
      </c>
    </row>
    <row r="20" spans="1:11" ht="19.5">
      <c r="A20" s="38" t="s">
        <v>87</v>
      </c>
      <c r="B20" s="53" t="s">
        <v>60</v>
      </c>
      <c r="C20" s="54">
        <v>38658</v>
      </c>
      <c r="D20" s="39">
        <v>13</v>
      </c>
      <c r="E20" s="36">
        <v>47</v>
      </c>
      <c r="F20" s="40">
        <v>50</v>
      </c>
      <c r="G20" s="22">
        <f t="shared" si="0"/>
        <v>97</v>
      </c>
      <c r="H20" s="21">
        <f t="shared" si="1"/>
        <v>84</v>
      </c>
      <c r="K20" s="24">
        <f t="shared" si="2"/>
        <v>43.5</v>
      </c>
    </row>
    <row r="21" spans="1:11" ht="19.5">
      <c r="A21" s="38" t="s">
        <v>86</v>
      </c>
      <c r="B21" s="53" t="s">
        <v>41</v>
      </c>
      <c r="C21" s="54">
        <v>38647</v>
      </c>
      <c r="D21" s="39">
        <v>21</v>
      </c>
      <c r="E21" s="36">
        <v>52</v>
      </c>
      <c r="F21" s="40">
        <v>47</v>
      </c>
      <c r="G21" s="22">
        <f t="shared" si="0"/>
        <v>99</v>
      </c>
      <c r="H21" s="21">
        <f t="shared" si="1"/>
        <v>78</v>
      </c>
      <c r="K21" s="24">
        <f t="shared" si="2"/>
        <v>36.5</v>
      </c>
    </row>
    <row r="22" spans="1:11" ht="19.5">
      <c r="A22" s="38" t="s">
        <v>79</v>
      </c>
      <c r="B22" s="53" t="s">
        <v>50</v>
      </c>
      <c r="C22" s="54">
        <v>38254</v>
      </c>
      <c r="D22" s="39">
        <v>22</v>
      </c>
      <c r="E22" s="36">
        <v>52</v>
      </c>
      <c r="F22" s="40">
        <v>53</v>
      </c>
      <c r="G22" s="22">
        <f t="shared" si="0"/>
        <v>105</v>
      </c>
      <c r="H22" s="21">
        <f t="shared" si="1"/>
        <v>83</v>
      </c>
      <c r="K22" s="24">
        <f t="shared" si="2"/>
        <v>42</v>
      </c>
    </row>
    <row r="23" spans="1:11" ht="20.25" thickBot="1">
      <c r="A23" s="183" t="s">
        <v>76</v>
      </c>
      <c r="B23" s="184" t="s">
        <v>41</v>
      </c>
      <c r="C23" s="185">
        <v>38079</v>
      </c>
      <c r="D23" s="186">
        <v>23</v>
      </c>
      <c r="E23" s="166">
        <v>50</v>
      </c>
      <c r="F23" s="187">
        <v>57</v>
      </c>
      <c r="G23" s="169">
        <f t="shared" si="0"/>
        <v>107</v>
      </c>
      <c r="H23" s="188">
        <f t="shared" si="1"/>
        <v>84</v>
      </c>
      <c r="K23" s="24">
        <f t="shared" si="2"/>
        <v>45.5</v>
      </c>
    </row>
    <row r="25" spans="1:11">
      <c r="B25" s="1"/>
      <c r="C25" s="1"/>
      <c r="D25" s="1"/>
      <c r="E25" s="1"/>
      <c r="F25" s="1"/>
      <c r="G25" s="1"/>
      <c r="H25" s="1"/>
    </row>
    <row r="26" spans="1:11">
      <c r="B26" s="1"/>
      <c r="C26" s="1"/>
      <c r="D26" s="1"/>
      <c r="E26" s="1"/>
      <c r="F26" s="1"/>
      <c r="G26" s="1"/>
      <c r="H26" s="1"/>
    </row>
    <row r="27" spans="1:11">
      <c r="B27" s="1"/>
      <c r="C27" s="1"/>
      <c r="D27" s="1"/>
      <c r="E27" s="1"/>
      <c r="F27" s="1"/>
      <c r="G27" s="1"/>
      <c r="H27" s="1"/>
    </row>
    <row r="28" spans="1:11">
      <c r="B28" s="1"/>
      <c r="C28" s="1"/>
      <c r="D28" s="1"/>
      <c r="E28" s="1"/>
      <c r="F28" s="1"/>
      <c r="G28" s="1"/>
      <c r="H28" s="1"/>
    </row>
  </sheetData>
  <sortState ref="A10:H23">
    <sortCondition ref="G10:G23"/>
    <sortCondition descending="1" ref="F10:F23"/>
    <sortCondition ref="E10:E2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23" t="str">
        <f>JUV!A1</f>
        <v>COSTA ESMERALDA</v>
      </c>
      <c r="B1" s="223"/>
      <c r="C1" s="223"/>
      <c r="D1" s="223"/>
      <c r="E1" s="223"/>
      <c r="F1" s="223"/>
      <c r="G1" s="223"/>
      <c r="H1" s="223"/>
    </row>
    <row r="2" spans="1:11" ht="23.25">
      <c r="A2" s="227" t="str">
        <f>JUV!A2</f>
        <v>GOLF &amp; LINKS</v>
      </c>
      <c r="B2" s="227"/>
      <c r="C2" s="227"/>
      <c r="D2" s="227"/>
      <c r="E2" s="227"/>
      <c r="F2" s="227"/>
      <c r="G2" s="227"/>
      <c r="H2" s="227"/>
    </row>
    <row r="3" spans="1:11" ht="19.5">
      <c r="A3" s="224" t="s">
        <v>7</v>
      </c>
      <c r="B3" s="224"/>
      <c r="C3" s="224"/>
      <c r="D3" s="224"/>
      <c r="E3" s="224"/>
      <c r="F3" s="224"/>
      <c r="G3" s="224"/>
      <c r="H3" s="224"/>
    </row>
    <row r="4" spans="1:11" ht="26.25">
      <c r="A4" s="225" t="s">
        <v>11</v>
      </c>
      <c r="B4" s="225"/>
      <c r="C4" s="225"/>
      <c r="D4" s="225"/>
      <c r="E4" s="225"/>
      <c r="F4" s="225"/>
      <c r="G4" s="225"/>
      <c r="H4" s="225"/>
    </row>
    <row r="5" spans="1:11" ht="19.5">
      <c r="A5" s="226" t="str">
        <f>JUV!A5</f>
        <v>DOS VUELTAS DE 9 HOYOS MEDAL PLAY</v>
      </c>
      <c r="B5" s="226"/>
      <c r="C5" s="226"/>
      <c r="D5" s="226"/>
      <c r="E5" s="226"/>
      <c r="F5" s="226"/>
      <c r="G5" s="226"/>
      <c r="H5" s="226"/>
    </row>
    <row r="6" spans="1:11" ht="20.25" thickBot="1">
      <c r="A6" s="219" t="str">
        <f>JUV!A6</f>
        <v>DOMINGO 22 DE AGOSTO DE 2021</v>
      </c>
      <c r="B6" s="219"/>
      <c r="C6" s="219"/>
      <c r="D6" s="219"/>
      <c r="E6" s="219"/>
      <c r="F6" s="219"/>
      <c r="G6" s="219"/>
      <c r="H6" s="219"/>
    </row>
    <row r="7" spans="1:11" ht="20.25" thickBot="1">
      <c r="A7" s="216" t="s">
        <v>107</v>
      </c>
      <c r="B7" s="217"/>
      <c r="C7" s="217"/>
      <c r="D7" s="217"/>
      <c r="E7" s="217"/>
      <c r="F7" s="217"/>
      <c r="G7" s="217"/>
      <c r="H7" s="218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71" t="s">
        <v>34</v>
      </c>
    </row>
    <row r="9" spans="1:11" ht="20.25" thickBot="1">
      <c r="A9" s="38" t="s">
        <v>94</v>
      </c>
      <c r="B9" s="53" t="s">
        <v>58</v>
      </c>
      <c r="C9" s="54">
        <v>38874</v>
      </c>
      <c r="D9" s="39">
        <v>-1</v>
      </c>
      <c r="E9" s="36">
        <v>33</v>
      </c>
      <c r="F9" s="40">
        <v>39</v>
      </c>
      <c r="G9" s="171">
        <f t="shared" ref="G9:G24" si="0">SUM(E9:F9)</f>
        <v>72</v>
      </c>
      <c r="H9" s="21">
        <f t="shared" ref="H9:H24" si="1">SUM(G9-D9)</f>
        <v>73</v>
      </c>
      <c r="I9" s="27" t="s">
        <v>15</v>
      </c>
      <c r="K9" s="24">
        <f t="shared" ref="K9:K24" si="2">(F9-D9*0.5)</f>
        <v>39.5</v>
      </c>
    </row>
    <row r="10" spans="1:11" ht="20.25" thickBot="1">
      <c r="A10" s="38" t="s">
        <v>95</v>
      </c>
      <c r="B10" s="53" t="s">
        <v>50</v>
      </c>
      <c r="C10" s="54">
        <v>38884</v>
      </c>
      <c r="D10" s="39">
        <v>0</v>
      </c>
      <c r="E10" s="36">
        <v>38</v>
      </c>
      <c r="F10" s="40">
        <v>35</v>
      </c>
      <c r="G10" s="171">
        <f t="shared" si="0"/>
        <v>73</v>
      </c>
      <c r="H10" s="21">
        <f t="shared" si="1"/>
        <v>73</v>
      </c>
      <c r="I10" s="27" t="s">
        <v>16</v>
      </c>
      <c r="K10" s="24">
        <f t="shared" si="2"/>
        <v>35</v>
      </c>
    </row>
    <row r="11" spans="1:11" ht="20.25" thickBot="1">
      <c r="A11" s="38" t="s">
        <v>91</v>
      </c>
      <c r="B11" s="53" t="s">
        <v>41</v>
      </c>
      <c r="C11" s="54">
        <v>38833</v>
      </c>
      <c r="D11" s="39">
        <v>2</v>
      </c>
      <c r="E11" s="36">
        <v>39</v>
      </c>
      <c r="F11" s="40">
        <v>37</v>
      </c>
      <c r="G11" s="22">
        <f t="shared" si="0"/>
        <v>76</v>
      </c>
      <c r="H11" s="21">
        <f t="shared" si="1"/>
        <v>74</v>
      </c>
      <c r="K11" s="24">
        <f t="shared" si="2"/>
        <v>36</v>
      </c>
    </row>
    <row r="12" spans="1:11" ht="20.25" thickBot="1">
      <c r="A12" s="38" t="s">
        <v>100</v>
      </c>
      <c r="B12" s="53" t="s">
        <v>101</v>
      </c>
      <c r="C12" s="54">
        <v>39044</v>
      </c>
      <c r="D12" s="39">
        <v>7</v>
      </c>
      <c r="E12" s="36">
        <v>37</v>
      </c>
      <c r="F12" s="40">
        <v>39</v>
      </c>
      <c r="G12" s="22">
        <f t="shared" si="0"/>
        <v>76</v>
      </c>
      <c r="H12" s="205">
        <f t="shared" si="1"/>
        <v>69</v>
      </c>
      <c r="I12" s="31" t="s">
        <v>18</v>
      </c>
      <c r="K12" s="72">
        <f t="shared" si="2"/>
        <v>35.5</v>
      </c>
    </row>
    <row r="13" spans="1:11" ht="19.5">
      <c r="A13" s="38" t="s">
        <v>254</v>
      </c>
      <c r="B13" s="53" t="s">
        <v>70</v>
      </c>
      <c r="C13" s="54">
        <v>38888</v>
      </c>
      <c r="D13" s="39">
        <v>5</v>
      </c>
      <c r="E13" s="36">
        <v>36</v>
      </c>
      <c r="F13" s="40">
        <v>42</v>
      </c>
      <c r="G13" s="22">
        <f t="shared" si="0"/>
        <v>78</v>
      </c>
      <c r="H13" s="21">
        <f t="shared" si="1"/>
        <v>73</v>
      </c>
      <c r="K13" s="24">
        <f t="shared" si="2"/>
        <v>39.5</v>
      </c>
    </row>
    <row r="14" spans="1:11" ht="19.5">
      <c r="A14" s="38" t="s">
        <v>96</v>
      </c>
      <c r="B14" s="53" t="s">
        <v>58</v>
      </c>
      <c r="C14" s="54">
        <v>38888</v>
      </c>
      <c r="D14" s="39">
        <v>0</v>
      </c>
      <c r="E14" s="36">
        <v>38</v>
      </c>
      <c r="F14" s="40">
        <v>41</v>
      </c>
      <c r="G14" s="22">
        <f t="shared" si="0"/>
        <v>79</v>
      </c>
      <c r="H14" s="21">
        <f t="shared" si="1"/>
        <v>79</v>
      </c>
      <c r="K14" s="24">
        <f t="shared" si="2"/>
        <v>41</v>
      </c>
    </row>
    <row r="15" spans="1:11" ht="19.5">
      <c r="A15" s="38" t="s">
        <v>102</v>
      </c>
      <c r="B15" s="53" t="s">
        <v>70</v>
      </c>
      <c r="C15" s="54">
        <v>39105</v>
      </c>
      <c r="D15" s="39">
        <v>3</v>
      </c>
      <c r="E15" s="36">
        <v>41</v>
      </c>
      <c r="F15" s="40">
        <v>43</v>
      </c>
      <c r="G15" s="22">
        <f t="shared" si="0"/>
        <v>84</v>
      </c>
      <c r="H15" s="21">
        <f t="shared" si="1"/>
        <v>81</v>
      </c>
      <c r="K15" s="24">
        <f t="shared" si="2"/>
        <v>41.5</v>
      </c>
    </row>
    <row r="16" spans="1:11" ht="19.5">
      <c r="A16" s="38" t="s">
        <v>90</v>
      </c>
      <c r="B16" s="53" t="s">
        <v>41</v>
      </c>
      <c r="C16" s="54">
        <v>38792</v>
      </c>
      <c r="D16" s="39">
        <v>6</v>
      </c>
      <c r="E16" s="36">
        <v>43</v>
      </c>
      <c r="F16" s="40">
        <v>43</v>
      </c>
      <c r="G16" s="22">
        <f t="shared" si="0"/>
        <v>86</v>
      </c>
      <c r="H16" s="21">
        <f t="shared" si="1"/>
        <v>80</v>
      </c>
      <c r="K16" s="24">
        <f t="shared" si="2"/>
        <v>40</v>
      </c>
    </row>
    <row r="17" spans="1:11" ht="19.5">
      <c r="A17" s="38" t="s">
        <v>105</v>
      </c>
      <c r="B17" s="53" t="s">
        <v>48</v>
      </c>
      <c r="C17" s="54">
        <v>39257</v>
      </c>
      <c r="D17" s="39">
        <v>5</v>
      </c>
      <c r="E17" s="36">
        <v>47</v>
      </c>
      <c r="F17" s="40">
        <v>42</v>
      </c>
      <c r="G17" s="22">
        <f t="shared" si="0"/>
        <v>89</v>
      </c>
      <c r="H17" s="21">
        <f t="shared" si="1"/>
        <v>84</v>
      </c>
      <c r="K17" s="24">
        <f t="shared" si="2"/>
        <v>39.5</v>
      </c>
    </row>
    <row r="18" spans="1:11" ht="20.25" thickBot="1">
      <c r="A18" s="38" t="s">
        <v>93</v>
      </c>
      <c r="B18" s="53" t="s">
        <v>60</v>
      </c>
      <c r="C18" s="54">
        <v>38873</v>
      </c>
      <c r="D18" s="39">
        <v>17</v>
      </c>
      <c r="E18" s="36">
        <v>46</v>
      </c>
      <c r="F18" s="40">
        <v>44</v>
      </c>
      <c r="G18" s="22">
        <f t="shared" si="0"/>
        <v>90</v>
      </c>
      <c r="H18" s="21">
        <f t="shared" si="1"/>
        <v>73</v>
      </c>
      <c r="K18" s="24">
        <f t="shared" si="2"/>
        <v>35.5</v>
      </c>
    </row>
    <row r="19" spans="1:11" ht="20.25" thickBot="1">
      <c r="A19" s="38" t="s">
        <v>97</v>
      </c>
      <c r="B19" s="53" t="s">
        <v>58</v>
      </c>
      <c r="C19" s="54">
        <v>38937</v>
      </c>
      <c r="D19" s="39">
        <v>25</v>
      </c>
      <c r="E19" s="36">
        <v>48</v>
      </c>
      <c r="F19" s="40">
        <v>46</v>
      </c>
      <c r="G19" s="22">
        <f t="shared" si="0"/>
        <v>94</v>
      </c>
      <c r="H19" s="205">
        <f t="shared" si="1"/>
        <v>69</v>
      </c>
      <c r="I19" s="31" t="s">
        <v>17</v>
      </c>
      <c r="K19" s="72">
        <f t="shared" si="2"/>
        <v>33.5</v>
      </c>
    </row>
    <row r="20" spans="1:11" ht="19.5">
      <c r="A20" s="38" t="s">
        <v>106</v>
      </c>
      <c r="B20" s="53" t="s">
        <v>58</v>
      </c>
      <c r="C20" s="54">
        <v>39381</v>
      </c>
      <c r="D20" s="39">
        <v>21</v>
      </c>
      <c r="E20" s="36">
        <v>54</v>
      </c>
      <c r="F20" s="40">
        <v>46</v>
      </c>
      <c r="G20" s="22">
        <f t="shared" si="0"/>
        <v>100</v>
      </c>
      <c r="H20" s="21">
        <f t="shared" si="1"/>
        <v>79</v>
      </c>
      <c r="K20" s="24">
        <f t="shared" si="2"/>
        <v>35.5</v>
      </c>
    </row>
    <row r="21" spans="1:11" ht="19.5">
      <c r="A21" s="38" t="s">
        <v>103</v>
      </c>
      <c r="B21" s="53" t="s">
        <v>50</v>
      </c>
      <c r="C21" s="54">
        <v>39183</v>
      </c>
      <c r="D21" s="39">
        <v>24</v>
      </c>
      <c r="E21" s="36">
        <v>51</v>
      </c>
      <c r="F21" s="40">
        <v>49</v>
      </c>
      <c r="G21" s="22">
        <f t="shared" si="0"/>
        <v>100</v>
      </c>
      <c r="H21" s="21">
        <f t="shared" si="1"/>
        <v>76</v>
      </c>
      <c r="K21" s="24">
        <f t="shared" si="2"/>
        <v>37</v>
      </c>
    </row>
    <row r="22" spans="1:11" ht="19.5">
      <c r="A22" s="38" t="s">
        <v>92</v>
      </c>
      <c r="B22" s="53" t="s">
        <v>41</v>
      </c>
      <c r="C22" s="54">
        <v>38848</v>
      </c>
      <c r="D22" s="39">
        <v>21</v>
      </c>
      <c r="E22" s="36">
        <v>50</v>
      </c>
      <c r="F22" s="40">
        <v>50</v>
      </c>
      <c r="G22" s="22">
        <f t="shared" si="0"/>
        <v>100</v>
      </c>
      <c r="H22" s="21">
        <f t="shared" si="1"/>
        <v>79</v>
      </c>
      <c r="K22" s="24">
        <f t="shared" si="2"/>
        <v>39.5</v>
      </c>
    </row>
    <row r="23" spans="1:11" ht="19.5">
      <c r="A23" s="38" t="s">
        <v>99</v>
      </c>
      <c r="B23" s="53" t="s">
        <v>58</v>
      </c>
      <c r="C23" s="54">
        <v>39034</v>
      </c>
      <c r="D23" s="39">
        <v>32</v>
      </c>
      <c r="E23" s="36">
        <v>48</v>
      </c>
      <c r="F23" s="40">
        <v>57</v>
      </c>
      <c r="G23" s="22">
        <f t="shared" si="0"/>
        <v>105</v>
      </c>
      <c r="H23" s="21">
        <f t="shared" si="1"/>
        <v>73</v>
      </c>
      <c r="K23" s="24">
        <f t="shared" si="2"/>
        <v>41</v>
      </c>
    </row>
    <row r="24" spans="1:11" ht="19.5">
      <c r="A24" s="38" t="s">
        <v>104</v>
      </c>
      <c r="B24" s="53" t="s">
        <v>67</v>
      </c>
      <c r="C24" s="54">
        <v>39213</v>
      </c>
      <c r="D24" s="39">
        <v>33</v>
      </c>
      <c r="E24" s="36">
        <v>55</v>
      </c>
      <c r="F24" s="40">
        <v>55</v>
      </c>
      <c r="G24" s="22">
        <f t="shared" si="0"/>
        <v>110</v>
      </c>
      <c r="H24" s="21">
        <f t="shared" si="1"/>
        <v>77</v>
      </c>
      <c r="K24" s="24">
        <f t="shared" si="2"/>
        <v>38.5</v>
      </c>
    </row>
    <row r="25" spans="1:11" ht="19.5">
      <c r="A25" s="195" t="s">
        <v>89</v>
      </c>
      <c r="B25" s="53" t="s">
        <v>58</v>
      </c>
      <c r="C25" s="54">
        <v>38790</v>
      </c>
      <c r="D25" s="197" t="s">
        <v>10</v>
      </c>
      <c r="E25" s="198" t="s">
        <v>10</v>
      </c>
      <c r="F25" s="199" t="s">
        <v>10</v>
      </c>
      <c r="G25" s="174" t="s">
        <v>10</v>
      </c>
      <c r="H25" s="200" t="s">
        <v>10</v>
      </c>
    </row>
    <row r="26" spans="1:11" ht="20.25" thickBot="1">
      <c r="A26" s="73" t="s">
        <v>98</v>
      </c>
      <c r="B26" s="184" t="s">
        <v>46</v>
      </c>
      <c r="C26" s="185">
        <v>39027</v>
      </c>
      <c r="D26" s="201" t="s">
        <v>10</v>
      </c>
      <c r="E26" s="202" t="s">
        <v>10</v>
      </c>
      <c r="F26" s="203" t="s">
        <v>10</v>
      </c>
      <c r="G26" s="178" t="s">
        <v>10</v>
      </c>
      <c r="H26" s="204" t="s">
        <v>10</v>
      </c>
    </row>
    <row r="27" spans="1:11" ht="20.25" thickBot="1">
      <c r="A27" s="63"/>
      <c r="B27" s="64"/>
      <c r="C27" s="65"/>
      <c r="D27" s="66"/>
      <c r="E27" s="67"/>
      <c r="F27" s="67"/>
      <c r="G27" s="1"/>
      <c r="H27" s="68"/>
    </row>
    <row r="28" spans="1:11" ht="20.25" thickBot="1">
      <c r="A28" s="216" t="s">
        <v>28</v>
      </c>
      <c r="B28" s="217"/>
      <c r="C28" s="217"/>
      <c r="D28" s="217"/>
      <c r="E28" s="217"/>
      <c r="F28" s="217"/>
      <c r="G28" s="217"/>
      <c r="H28" s="218"/>
    </row>
    <row r="29" spans="1:11" ht="20.25" thickBot="1">
      <c r="A29" s="4" t="s">
        <v>6</v>
      </c>
      <c r="B29" s="8" t="s">
        <v>9</v>
      </c>
      <c r="C29" s="8" t="s">
        <v>21</v>
      </c>
      <c r="D29" s="4" t="s">
        <v>1</v>
      </c>
      <c r="E29" s="4" t="s">
        <v>2</v>
      </c>
      <c r="F29" s="19" t="s">
        <v>3</v>
      </c>
      <c r="G29" s="18" t="s">
        <v>4</v>
      </c>
      <c r="H29" s="20" t="s">
        <v>5</v>
      </c>
      <c r="K29" s="71" t="s">
        <v>34</v>
      </c>
    </row>
    <row r="30" spans="1:11" ht="20.25" thickBot="1">
      <c r="A30" s="38" t="s">
        <v>132</v>
      </c>
      <c r="B30" s="53" t="s">
        <v>48</v>
      </c>
      <c r="C30" s="54">
        <v>38986</v>
      </c>
      <c r="D30" s="39">
        <v>2</v>
      </c>
      <c r="E30" s="36">
        <v>40</v>
      </c>
      <c r="F30" s="40">
        <v>37</v>
      </c>
      <c r="G30" s="171">
        <f t="shared" ref="G30:G37" si="3">SUM(E30:F30)</f>
        <v>77</v>
      </c>
      <c r="H30" s="21">
        <f t="shared" ref="H30:H37" si="4">SUM(G30-D30)</f>
        <v>75</v>
      </c>
      <c r="I30" s="27" t="s">
        <v>15</v>
      </c>
      <c r="K30" s="24">
        <f t="shared" ref="K30:K37" si="5">(F30-D30*0.5)</f>
        <v>36</v>
      </c>
    </row>
    <row r="31" spans="1:11" ht="20.25" thickBot="1">
      <c r="A31" s="38" t="s">
        <v>127</v>
      </c>
      <c r="B31" s="53" t="s">
        <v>41</v>
      </c>
      <c r="C31" s="54">
        <v>38803</v>
      </c>
      <c r="D31" s="39">
        <v>9</v>
      </c>
      <c r="E31" s="36">
        <v>39</v>
      </c>
      <c r="F31" s="40">
        <v>41</v>
      </c>
      <c r="G31" s="171">
        <f t="shared" si="3"/>
        <v>80</v>
      </c>
      <c r="H31" s="21">
        <f t="shared" si="4"/>
        <v>71</v>
      </c>
      <c r="I31" s="27" t="s">
        <v>16</v>
      </c>
      <c r="K31" s="24">
        <f t="shared" si="5"/>
        <v>36.5</v>
      </c>
    </row>
    <row r="32" spans="1:11" ht="20.25" thickBot="1">
      <c r="A32" s="38" t="s">
        <v>128</v>
      </c>
      <c r="B32" s="53" t="s">
        <v>41</v>
      </c>
      <c r="C32" s="54">
        <v>38821</v>
      </c>
      <c r="D32" s="39">
        <v>7</v>
      </c>
      <c r="E32" s="36">
        <v>40</v>
      </c>
      <c r="F32" s="40">
        <v>45</v>
      </c>
      <c r="G32" s="22">
        <f t="shared" si="3"/>
        <v>85</v>
      </c>
      <c r="H32" s="21">
        <f t="shared" si="4"/>
        <v>78</v>
      </c>
      <c r="I32" s="31" t="s">
        <v>18</v>
      </c>
      <c r="K32" s="24">
        <f t="shared" si="5"/>
        <v>41.5</v>
      </c>
    </row>
    <row r="33" spans="1:11" ht="20.25" thickBot="1">
      <c r="A33" s="38" t="s">
        <v>129</v>
      </c>
      <c r="B33" s="53" t="s">
        <v>48</v>
      </c>
      <c r="C33" s="54">
        <v>38873</v>
      </c>
      <c r="D33" s="39">
        <v>3</v>
      </c>
      <c r="E33" s="36">
        <v>44</v>
      </c>
      <c r="F33" s="40">
        <v>42</v>
      </c>
      <c r="G33" s="22">
        <f t="shared" si="3"/>
        <v>86</v>
      </c>
      <c r="H33" s="21">
        <f t="shared" si="4"/>
        <v>83</v>
      </c>
      <c r="K33" s="24">
        <f t="shared" si="5"/>
        <v>40.5</v>
      </c>
    </row>
    <row r="34" spans="1:11" ht="20.25" thickBot="1">
      <c r="A34" s="38" t="s">
        <v>130</v>
      </c>
      <c r="B34" s="53" t="s">
        <v>70</v>
      </c>
      <c r="C34" s="54">
        <v>38885</v>
      </c>
      <c r="D34" s="39">
        <v>17</v>
      </c>
      <c r="E34" s="36">
        <v>44</v>
      </c>
      <c r="F34" s="40">
        <v>45</v>
      </c>
      <c r="G34" s="22">
        <f t="shared" si="3"/>
        <v>89</v>
      </c>
      <c r="H34" s="205">
        <f t="shared" si="4"/>
        <v>72</v>
      </c>
      <c r="I34" s="31" t="s">
        <v>17</v>
      </c>
      <c r="K34" s="24">
        <f t="shared" si="5"/>
        <v>36.5</v>
      </c>
    </row>
    <row r="35" spans="1:11" ht="19.5">
      <c r="A35" s="38" t="s">
        <v>131</v>
      </c>
      <c r="B35" s="53" t="s">
        <v>58</v>
      </c>
      <c r="C35" s="54">
        <v>38887</v>
      </c>
      <c r="D35" s="39">
        <v>13</v>
      </c>
      <c r="E35" s="36">
        <v>46</v>
      </c>
      <c r="F35" s="40">
        <v>50</v>
      </c>
      <c r="G35" s="22">
        <f t="shared" si="3"/>
        <v>96</v>
      </c>
      <c r="H35" s="21">
        <f t="shared" si="4"/>
        <v>83</v>
      </c>
      <c r="K35" s="24">
        <f t="shared" si="5"/>
        <v>43.5</v>
      </c>
    </row>
    <row r="36" spans="1:11" ht="19.5">
      <c r="A36" s="38" t="s">
        <v>135</v>
      </c>
      <c r="B36" s="53" t="s">
        <v>41</v>
      </c>
      <c r="C36" s="54">
        <v>39932</v>
      </c>
      <c r="D36" s="39">
        <v>23</v>
      </c>
      <c r="E36" s="36">
        <v>49</v>
      </c>
      <c r="F36" s="40">
        <v>50</v>
      </c>
      <c r="G36" s="22">
        <f t="shared" si="3"/>
        <v>99</v>
      </c>
      <c r="H36" s="21">
        <f t="shared" si="4"/>
        <v>76</v>
      </c>
      <c r="K36" s="24">
        <f t="shared" si="5"/>
        <v>38.5</v>
      </c>
    </row>
    <row r="37" spans="1:11" ht="19.5">
      <c r="A37" s="38" t="s">
        <v>134</v>
      </c>
      <c r="B37" s="53" t="s">
        <v>41</v>
      </c>
      <c r="C37" s="54">
        <v>39358</v>
      </c>
      <c r="D37" s="39">
        <v>34</v>
      </c>
      <c r="E37" s="36">
        <v>57</v>
      </c>
      <c r="F37" s="40">
        <v>59</v>
      </c>
      <c r="G37" s="22">
        <f t="shared" si="3"/>
        <v>116</v>
      </c>
      <c r="H37" s="21">
        <f t="shared" si="4"/>
        <v>82</v>
      </c>
      <c r="K37" s="24">
        <f t="shared" si="5"/>
        <v>42</v>
      </c>
    </row>
    <row r="38" spans="1:11" ht="20.25" thickBot="1">
      <c r="A38" s="73" t="s">
        <v>133</v>
      </c>
      <c r="B38" s="184" t="s">
        <v>50</v>
      </c>
      <c r="C38" s="185">
        <v>39142</v>
      </c>
      <c r="D38" s="201" t="s">
        <v>10</v>
      </c>
      <c r="E38" s="202" t="s">
        <v>10</v>
      </c>
      <c r="F38" s="203" t="s">
        <v>10</v>
      </c>
      <c r="G38" s="178" t="s">
        <v>10</v>
      </c>
      <c r="H38" s="204" t="s">
        <v>10</v>
      </c>
    </row>
  </sheetData>
  <sortState ref="A30:H38">
    <sortCondition ref="G30:G38"/>
    <sortCondition ref="F30:F38"/>
    <sortCondition ref="E30:E38"/>
  </sortState>
  <mergeCells count="8">
    <mergeCell ref="A28:H2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3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23" t="str">
        <f>JUV!A1</f>
        <v>COSTA ESMERALDA</v>
      </c>
      <c r="B1" s="223"/>
      <c r="C1" s="223"/>
      <c r="D1" s="223"/>
      <c r="E1" s="223"/>
      <c r="F1" s="223"/>
      <c r="G1" s="223"/>
      <c r="H1" s="223"/>
    </row>
    <row r="2" spans="1:11" ht="23.25">
      <c r="A2" s="227" t="str">
        <f>JUV!A2</f>
        <v>GOLF &amp; LINKS</v>
      </c>
      <c r="B2" s="227"/>
      <c r="C2" s="227"/>
      <c r="D2" s="227"/>
      <c r="E2" s="227"/>
      <c r="F2" s="227"/>
      <c r="G2" s="227"/>
      <c r="H2" s="227"/>
    </row>
    <row r="3" spans="1:11" ht="19.5">
      <c r="A3" s="224" t="s">
        <v>7</v>
      </c>
      <c r="B3" s="224"/>
      <c r="C3" s="224"/>
      <c r="D3" s="224"/>
      <c r="E3" s="224"/>
      <c r="F3" s="224"/>
      <c r="G3" s="224"/>
      <c r="H3" s="224"/>
    </row>
    <row r="4" spans="1:11" ht="26.25">
      <c r="A4" s="225" t="s">
        <v>11</v>
      </c>
      <c r="B4" s="225"/>
      <c r="C4" s="225"/>
      <c r="D4" s="225"/>
      <c r="E4" s="225"/>
      <c r="F4" s="225"/>
      <c r="G4" s="225"/>
      <c r="H4" s="225"/>
    </row>
    <row r="5" spans="1:11" ht="19.5">
      <c r="A5" s="226" t="str">
        <f>JUV!A5</f>
        <v>DOS VUELTAS DE 9 HOYOS MEDAL PLAY</v>
      </c>
      <c r="B5" s="226"/>
      <c r="C5" s="226"/>
      <c r="D5" s="226"/>
      <c r="E5" s="226"/>
      <c r="F5" s="226"/>
      <c r="G5" s="226"/>
      <c r="H5" s="226"/>
    </row>
    <row r="6" spans="1:11" ht="19.5">
      <c r="A6" s="219" t="str">
        <f>JUV!A6</f>
        <v>DOMINGO 22 DE AGOSTO DE 2021</v>
      </c>
      <c r="B6" s="219"/>
      <c r="C6" s="219"/>
      <c r="D6" s="219"/>
      <c r="E6" s="219"/>
      <c r="F6" s="219"/>
      <c r="G6" s="219"/>
      <c r="H6" s="219"/>
    </row>
    <row r="7" spans="1:11" ht="20.25" thickBot="1">
      <c r="A7" s="228" t="s">
        <v>25</v>
      </c>
      <c r="B7" s="228"/>
      <c r="C7" s="228"/>
      <c r="D7" s="228"/>
      <c r="E7" s="228"/>
      <c r="F7" s="228"/>
      <c r="G7" s="228"/>
      <c r="H7" s="228"/>
    </row>
    <row r="8" spans="1:11" ht="20.25" thickBot="1">
      <c r="A8" s="216" t="s">
        <v>29</v>
      </c>
      <c r="B8" s="217"/>
      <c r="C8" s="217"/>
      <c r="D8" s="217"/>
      <c r="E8" s="217"/>
      <c r="F8" s="217"/>
      <c r="G8" s="217"/>
      <c r="H8" s="218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34</v>
      </c>
    </row>
    <row r="10" spans="1:11" ht="20.25" thickBot="1">
      <c r="A10" s="38" t="s">
        <v>118</v>
      </c>
      <c r="B10" s="53" t="s">
        <v>58</v>
      </c>
      <c r="C10" s="54">
        <v>40007</v>
      </c>
      <c r="D10" s="39">
        <v>12</v>
      </c>
      <c r="E10" s="36">
        <v>43</v>
      </c>
      <c r="F10" s="40">
        <v>44</v>
      </c>
      <c r="G10" s="171">
        <f t="shared" ref="G10:G21" si="0">SUM(E10:F10)</f>
        <v>87</v>
      </c>
      <c r="H10" s="21">
        <f t="shared" ref="H10:H21" si="1">SUM(G10-D10)</f>
        <v>75</v>
      </c>
      <c r="I10" s="27" t="s">
        <v>15</v>
      </c>
      <c r="K10" s="24">
        <f t="shared" ref="K10:K21" si="2">(F10-D10*0.5)</f>
        <v>38</v>
      </c>
    </row>
    <row r="11" spans="1:11" ht="20.25" thickBot="1">
      <c r="A11" s="38" t="s">
        <v>112</v>
      </c>
      <c r="B11" s="53" t="s">
        <v>60</v>
      </c>
      <c r="C11" s="54">
        <v>39699</v>
      </c>
      <c r="D11" s="39">
        <v>15</v>
      </c>
      <c r="E11" s="36">
        <v>46</v>
      </c>
      <c r="F11" s="40">
        <v>44</v>
      </c>
      <c r="G11" s="171">
        <f t="shared" si="0"/>
        <v>90</v>
      </c>
      <c r="H11" s="21">
        <f t="shared" si="1"/>
        <v>75</v>
      </c>
      <c r="I11" s="27" t="s">
        <v>16</v>
      </c>
      <c r="K11" s="24">
        <f t="shared" si="2"/>
        <v>36.5</v>
      </c>
    </row>
    <row r="12" spans="1:11" ht="19.5">
      <c r="A12" s="38" t="s">
        <v>119</v>
      </c>
      <c r="B12" s="53" t="s">
        <v>58</v>
      </c>
      <c r="C12" s="54">
        <v>40163</v>
      </c>
      <c r="D12" s="39">
        <v>12</v>
      </c>
      <c r="E12" s="36">
        <v>40</v>
      </c>
      <c r="F12" s="40">
        <v>50</v>
      </c>
      <c r="G12" s="22">
        <f t="shared" si="0"/>
        <v>90</v>
      </c>
      <c r="H12" s="21">
        <f t="shared" si="1"/>
        <v>78</v>
      </c>
      <c r="K12" s="24">
        <f t="shared" si="2"/>
        <v>44</v>
      </c>
    </row>
    <row r="13" spans="1:11" ht="19.5">
      <c r="A13" s="38" t="s">
        <v>111</v>
      </c>
      <c r="B13" s="53" t="s">
        <v>50</v>
      </c>
      <c r="C13" s="54">
        <v>39689</v>
      </c>
      <c r="D13" s="39">
        <v>12</v>
      </c>
      <c r="E13" s="36">
        <v>45</v>
      </c>
      <c r="F13" s="40">
        <v>46</v>
      </c>
      <c r="G13" s="22">
        <f t="shared" si="0"/>
        <v>91</v>
      </c>
      <c r="H13" s="21">
        <f t="shared" si="1"/>
        <v>79</v>
      </c>
      <c r="K13" s="24">
        <f t="shared" si="2"/>
        <v>40</v>
      </c>
    </row>
    <row r="14" spans="1:11" ht="20.25" thickBot="1">
      <c r="A14" s="38" t="s">
        <v>114</v>
      </c>
      <c r="B14" s="53" t="s">
        <v>41</v>
      </c>
      <c r="C14" s="54">
        <v>39770</v>
      </c>
      <c r="D14" s="39">
        <v>10</v>
      </c>
      <c r="E14" s="36">
        <v>48</v>
      </c>
      <c r="F14" s="40">
        <v>43</v>
      </c>
      <c r="G14" s="22">
        <f t="shared" si="0"/>
        <v>91</v>
      </c>
      <c r="H14" s="21">
        <f t="shared" si="1"/>
        <v>81</v>
      </c>
      <c r="K14" s="24">
        <f t="shared" si="2"/>
        <v>38</v>
      </c>
    </row>
    <row r="15" spans="1:11" ht="20.25" thickBot="1">
      <c r="A15" s="38" t="s">
        <v>117</v>
      </c>
      <c r="B15" s="53" t="s">
        <v>60</v>
      </c>
      <c r="C15" s="54">
        <v>39867</v>
      </c>
      <c r="D15" s="39">
        <v>15</v>
      </c>
      <c r="E15" s="36">
        <v>48</v>
      </c>
      <c r="F15" s="40">
        <v>43</v>
      </c>
      <c r="G15" s="22">
        <f t="shared" si="0"/>
        <v>91</v>
      </c>
      <c r="H15" s="21">
        <f t="shared" si="1"/>
        <v>76</v>
      </c>
      <c r="I15" s="31" t="s">
        <v>18</v>
      </c>
      <c r="K15" s="24">
        <f t="shared" si="2"/>
        <v>35.5</v>
      </c>
    </row>
    <row r="16" spans="1:11" ht="19.5">
      <c r="A16" s="38" t="s">
        <v>116</v>
      </c>
      <c r="B16" s="53" t="s">
        <v>60</v>
      </c>
      <c r="C16" s="54">
        <v>39791</v>
      </c>
      <c r="D16" s="39">
        <v>14</v>
      </c>
      <c r="E16" s="36">
        <v>47</v>
      </c>
      <c r="F16" s="40">
        <v>45</v>
      </c>
      <c r="G16" s="22">
        <f t="shared" si="0"/>
        <v>92</v>
      </c>
      <c r="H16" s="21">
        <f t="shared" si="1"/>
        <v>78</v>
      </c>
      <c r="K16" s="24">
        <f t="shared" si="2"/>
        <v>38</v>
      </c>
    </row>
    <row r="17" spans="1:11" ht="19.5">
      <c r="A17" s="38" t="s">
        <v>108</v>
      </c>
      <c r="B17" s="53" t="s">
        <v>60</v>
      </c>
      <c r="C17" s="54">
        <v>39469</v>
      </c>
      <c r="D17" s="39">
        <v>8</v>
      </c>
      <c r="E17" s="36">
        <v>49</v>
      </c>
      <c r="F17" s="40">
        <v>53</v>
      </c>
      <c r="G17" s="22">
        <f t="shared" si="0"/>
        <v>102</v>
      </c>
      <c r="H17" s="21">
        <f t="shared" si="1"/>
        <v>94</v>
      </c>
      <c r="K17" s="24">
        <f t="shared" si="2"/>
        <v>49</v>
      </c>
    </row>
    <row r="18" spans="1:11" ht="19.5">
      <c r="A18" s="38" t="s">
        <v>110</v>
      </c>
      <c r="B18" s="53" t="s">
        <v>53</v>
      </c>
      <c r="C18" s="54">
        <v>39643</v>
      </c>
      <c r="D18" s="39">
        <v>26</v>
      </c>
      <c r="E18" s="36">
        <v>53</v>
      </c>
      <c r="F18" s="40">
        <v>51</v>
      </c>
      <c r="G18" s="22">
        <f t="shared" si="0"/>
        <v>104</v>
      </c>
      <c r="H18" s="21">
        <f t="shared" si="1"/>
        <v>78</v>
      </c>
      <c r="K18" s="24">
        <f t="shared" si="2"/>
        <v>38</v>
      </c>
    </row>
    <row r="19" spans="1:11" ht="20.25" thickBot="1">
      <c r="A19" s="38" t="s">
        <v>113</v>
      </c>
      <c r="B19" s="53" t="s">
        <v>41</v>
      </c>
      <c r="C19" s="54">
        <v>39755</v>
      </c>
      <c r="D19" s="39">
        <v>20</v>
      </c>
      <c r="E19" s="36">
        <v>49</v>
      </c>
      <c r="F19" s="40">
        <v>56</v>
      </c>
      <c r="G19" s="22">
        <f t="shared" si="0"/>
        <v>105</v>
      </c>
      <c r="H19" s="21">
        <f t="shared" si="1"/>
        <v>85</v>
      </c>
      <c r="K19" s="24">
        <f t="shared" si="2"/>
        <v>46</v>
      </c>
    </row>
    <row r="20" spans="1:11" ht="20.25" thickBot="1">
      <c r="A20" s="38" t="s">
        <v>115</v>
      </c>
      <c r="B20" s="53" t="s">
        <v>41</v>
      </c>
      <c r="C20" s="54">
        <v>39785</v>
      </c>
      <c r="D20" s="39">
        <v>34</v>
      </c>
      <c r="E20" s="36">
        <v>51</v>
      </c>
      <c r="F20" s="40">
        <v>56</v>
      </c>
      <c r="G20" s="22">
        <f t="shared" si="0"/>
        <v>107</v>
      </c>
      <c r="H20" s="21">
        <f t="shared" si="1"/>
        <v>73</v>
      </c>
      <c r="I20" s="31" t="s">
        <v>17</v>
      </c>
      <c r="K20" s="24">
        <f t="shared" si="2"/>
        <v>39</v>
      </c>
    </row>
    <row r="21" spans="1:11" ht="20.25" thickBot="1">
      <c r="A21" s="183" t="s">
        <v>109</v>
      </c>
      <c r="B21" s="184" t="s">
        <v>60</v>
      </c>
      <c r="C21" s="185">
        <v>39577</v>
      </c>
      <c r="D21" s="186">
        <v>31</v>
      </c>
      <c r="E21" s="166">
        <v>57</v>
      </c>
      <c r="F21" s="187">
        <v>55</v>
      </c>
      <c r="G21" s="169">
        <f t="shared" si="0"/>
        <v>112</v>
      </c>
      <c r="H21" s="188">
        <f t="shared" si="1"/>
        <v>81</v>
      </c>
      <c r="K21" s="24">
        <f t="shared" si="2"/>
        <v>39.5</v>
      </c>
    </row>
    <row r="22" spans="1:11">
      <c r="D22" s="1"/>
      <c r="E22" s="1"/>
      <c r="F22" s="1"/>
      <c r="G22" s="1"/>
      <c r="H22" s="1"/>
    </row>
    <row r="23" spans="1:11">
      <c r="D23" s="1"/>
      <c r="E23" s="1"/>
      <c r="F23" s="1"/>
      <c r="G23" s="1"/>
      <c r="H23" s="1"/>
    </row>
    <row r="24" spans="1:11">
      <c r="D24" s="1"/>
      <c r="E24" s="1"/>
      <c r="F24" s="1"/>
      <c r="G24" s="1"/>
      <c r="H24" s="1"/>
    </row>
    <row r="25" spans="1:11">
      <c r="D25" s="1"/>
      <c r="E25" s="1"/>
      <c r="F25" s="1"/>
      <c r="G25" s="1"/>
      <c r="H25" s="1"/>
    </row>
    <row r="26" spans="1:11">
      <c r="D26" s="1"/>
      <c r="E26" s="1"/>
      <c r="F26" s="1"/>
      <c r="G26" s="1"/>
      <c r="H26" s="1"/>
    </row>
    <row r="27" spans="1:11">
      <c r="D27" s="1"/>
      <c r="E27" s="1"/>
      <c r="F27" s="1"/>
      <c r="G27" s="1"/>
      <c r="H27" s="1"/>
    </row>
    <row r="28" spans="1:11">
      <c r="D28" s="1"/>
      <c r="E28" s="1"/>
      <c r="F28" s="1"/>
      <c r="G28" s="1"/>
      <c r="H28" s="1"/>
    </row>
    <row r="29" spans="1:11">
      <c r="D29" s="1"/>
      <c r="E29" s="1"/>
      <c r="F29" s="1"/>
      <c r="G29" s="1"/>
      <c r="H29" s="1"/>
    </row>
    <row r="30" spans="1:11">
      <c r="D30" s="1"/>
      <c r="E30" s="1"/>
      <c r="F30" s="1"/>
      <c r="G30" s="1"/>
      <c r="H30" s="1"/>
    </row>
    <row r="31" spans="1:11">
      <c r="D31" s="1"/>
      <c r="E31" s="1"/>
      <c r="F31" s="1"/>
      <c r="G31" s="1"/>
      <c r="H31" s="1"/>
    </row>
    <row r="32" spans="1:11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</sheetData>
  <sortState ref="A10:H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0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93" bestFit="1" customWidth="1"/>
    <col min="8" max="8" width="11.42578125" style="26"/>
    <col min="9" max="16384" width="11.42578125" style="1"/>
  </cols>
  <sheetData>
    <row r="1" spans="1:16" ht="30.75">
      <c r="A1" s="223" t="str">
        <f>JUV!A1</f>
        <v>COSTA ESMERALDA</v>
      </c>
      <c r="B1" s="223"/>
      <c r="C1" s="223"/>
      <c r="D1" s="223"/>
      <c r="E1" s="223"/>
      <c r="F1" s="223"/>
    </row>
    <row r="2" spans="1:16" ht="23.25">
      <c r="A2" s="227" t="str">
        <f>JUV!A2</f>
        <v>GOLF &amp; LINKS</v>
      </c>
      <c r="B2" s="227"/>
      <c r="C2" s="227"/>
      <c r="D2" s="227"/>
      <c r="E2" s="227"/>
      <c r="F2" s="227"/>
    </row>
    <row r="3" spans="1:16" ht="19.5">
      <c r="A3" s="224" t="s">
        <v>7</v>
      </c>
      <c r="B3" s="224"/>
      <c r="C3" s="224"/>
      <c r="D3" s="224"/>
      <c r="E3" s="224"/>
      <c r="F3" s="224"/>
    </row>
    <row r="4" spans="1:16" ht="26.25">
      <c r="A4" s="225" t="s">
        <v>12</v>
      </c>
      <c r="B4" s="225"/>
      <c r="C4" s="225"/>
      <c r="D4" s="225"/>
      <c r="E4" s="225"/>
      <c r="F4" s="225"/>
    </row>
    <row r="5" spans="1:16" ht="19.5">
      <c r="A5" s="226" t="s">
        <v>14</v>
      </c>
      <c r="B5" s="226"/>
      <c r="C5" s="226"/>
      <c r="D5" s="226"/>
      <c r="E5" s="226"/>
      <c r="F5" s="226"/>
    </row>
    <row r="6" spans="1:16" ht="19.5">
      <c r="A6" s="219" t="str">
        <f>JUV!A6</f>
        <v>DOMINGO 22 DE AGOSTO DE 2021</v>
      </c>
      <c r="B6" s="219"/>
      <c r="C6" s="219"/>
      <c r="D6" s="219"/>
      <c r="E6" s="219"/>
      <c r="F6" s="219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29" t="s">
        <v>30</v>
      </c>
      <c r="B8" s="230"/>
      <c r="C8" s="230"/>
      <c r="D8" s="230"/>
      <c r="E8" s="230"/>
      <c r="F8" s="231"/>
    </row>
    <row r="9" spans="1:16" s="3" customFormat="1" ht="20.25" thickBot="1">
      <c r="A9" s="19" t="s">
        <v>0</v>
      </c>
      <c r="B9" s="79" t="s">
        <v>9</v>
      </c>
      <c r="C9" s="79" t="s">
        <v>21</v>
      </c>
      <c r="D9" s="80" t="s">
        <v>1</v>
      </c>
      <c r="E9" s="4" t="s">
        <v>4</v>
      </c>
      <c r="F9" s="4" t="s">
        <v>5</v>
      </c>
      <c r="G9" s="180"/>
      <c r="H9" s="26"/>
      <c r="K9" s="1"/>
      <c r="L9" s="1"/>
      <c r="M9" s="1"/>
      <c r="N9" s="1"/>
      <c r="O9" s="1"/>
      <c r="P9" s="1"/>
    </row>
    <row r="10" spans="1:16" ht="20.25" thickBot="1">
      <c r="A10" s="78" t="s">
        <v>157</v>
      </c>
      <c r="B10" s="36" t="s">
        <v>48</v>
      </c>
      <c r="C10" s="37">
        <v>40175</v>
      </c>
      <c r="D10" s="81">
        <v>0</v>
      </c>
      <c r="E10" s="171">
        <v>48</v>
      </c>
      <c r="F10" s="82">
        <f t="shared" ref="F10:F23" si="0">(E10-D10)</f>
        <v>48</v>
      </c>
      <c r="G10" s="181" t="s">
        <v>273</v>
      </c>
      <c r="J10" s="60"/>
      <c r="K10" s="60"/>
      <c r="L10" s="60"/>
      <c r="M10" s="60"/>
    </row>
    <row r="11" spans="1:16" ht="20.25" thickBot="1">
      <c r="A11" s="78" t="s">
        <v>148</v>
      </c>
      <c r="B11" s="36" t="s">
        <v>50</v>
      </c>
      <c r="C11" s="37">
        <v>39819</v>
      </c>
      <c r="D11" s="81">
        <v>16</v>
      </c>
      <c r="E11" s="171">
        <v>56</v>
      </c>
      <c r="F11" s="82">
        <f t="shared" si="0"/>
        <v>40</v>
      </c>
      <c r="G11" s="181" t="s">
        <v>274</v>
      </c>
      <c r="J11" s="60"/>
      <c r="K11" s="61"/>
      <c r="L11" s="61"/>
      <c r="M11" s="61"/>
      <c r="N11" s="61"/>
      <c r="O11" s="61"/>
    </row>
    <row r="12" spans="1:16" ht="19.5">
      <c r="A12" s="78" t="s">
        <v>151</v>
      </c>
      <c r="B12" s="36" t="s">
        <v>144</v>
      </c>
      <c r="C12" s="37">
        <v>40021</v>
      </c>
      <c r="D12" s="81">
        <v>0</v>
      </c>
      <c r="E12" s="22">
        <v>57</v>
      </c>
      <c r="F12" s="82">
        <f t="shared" si="0"/>
        <v>57</v>
      </c>
      <c r="G12" s="182"/>
    </row>
    <row r="13" spans="1:16" ht="19.5">
      <c r="A13" s="78" t="s">
        <v>154</v>
      </c>
      <c r="B13" s="36" t="s">
        <v>144</v>
      </c>
      <c r="C13" s="37">
        <v>40142</v>
      </c>
      <c r="D13" s="81">
        <v>0</v>
      </c>
      <c r="E13" s="22">
        <v>58</v>
      </c>
      <c r="F13" s="82">
        <f t="shared" si="0"/>
        <v>58</v>
      </c>
      <c r="G13" s="180"/>
    </row>
    <row r="14" spans="1:16" ht="19.5">
      <c r="A14" s="78" t="s">
        <v>146</v>
      </c>
      <c r="B14" s="36" t="s">
        <v>60</v>
      </c>
      <c r="C14" s="37">
        <v>39774</v>
      </c>
      <c r="D14" s="81">
        <v>20</v>
      </c>
      <c r="E14" s="22">
        <v>59</v>
      </c>
      <c r="F14" s="82">
        <f t="shared" si="0"/>
        <v>39</v>
      </c>
      <c r="G14" s="180"/>
    </row>
    <row r="15" spans="1:16" ht="19.5">
      <c r="A15" s="78" t="s">
        <v>152</v>
      </c>
      <c r="B15" s="36" t="s">
        <v>43</v>
      </c>
      <c r="C15" s="37">
        <v>40045</v>
      </c>
      <c r="D15" s="81">
        <v>0</v>
      </c>
      <c r="E15" s="22">
        <v>60</v>
      </c>
      <c r="F15" s="82">
        <f t="shared" si="0"/>
        <v>60</v>
      </c>
      <c r="G15" s="180"/>
    </row>
    <row r="16" spans="1:16" ht="19.5">
      <c r="A16" s="78" t="s">
        <v>145</v>
      </c>
      <c r="B16" s="36" t="s">
        <v>48</v>
      </c>
      <c r="C16" s="37">
        <v>39762</v>
      </c>
      <c r="D16" s="81">
        <v>0</v>
      </c>
      <c r="E16" s="22">
        <v>62</v>
      </c>
      <c r="F16" s="82">
        <f t="shared" si="0"/>
        <v>62</v>
      </c>
      <c r="G16" s="180"/>
    </row>
    <row r="17" spans="1:8" ht="20.25" thickBot="1">
      <c r="A17" s="78" t="s">
        <v>149</v>
      </c>
      <c r="B17" s="36" t="s">
        <v>48</v>
      </c>
      <c r="C17" s="37">
        <v>39919</v>
      </c>
      <c r="D17" s="81">
        <v>0</v>
      </c>
      <c r="E17" s="22">
        <v>62</v>
      </c>
      <c r="F17" s="82">
        <f t="shared" si="0"/>
        <v>62</v>
      </c>
      <c r="G17" s="180"/>
    </row>
    <row r="18" spans="1:8" ht="20.25" thickBot="1">
      <c r="A18" s="78" t="s">
        <v>150</v>
      </c>
      <c r="B18" s="36" t="s">
        <v>58</v>
      </c>
      <c r="C18" s="37">
        <v>39913</v>
      </c>
      <c r="D18" s="81">
        <v>27</v>
      </c>
      <c r="E18" s="22">
        <v>62</v>
      </c>
      <c r="F18" s="172">
        <f t="shared" si="0"/>
        <v>35</v>
      </c>
      <c r="G18" s="181" t="s">
        <v>17</v>
      </c>
    </row>
    <row r="19" spans="1:8" ht="19.5">
      <c r="A19" s="78" t="s">
        <v>142</v>
      </c>
      <c r="B19" s="36" t="s">
        <v>67</v>
      </c>
      <c r="C19" s="37">
        <v>39457</v>
      </c>
      <c r="D19" s="81">
        <v>27</v>
      </c>
      <c r="E19" s="22">
        <v>66</v>
      </c>
      <c r="F19" s="82">
        <f t="shared" si="0"/>
        <v>39</v>
      </c>
      <c r="G19" s="180"/>
    </row>
    <row r="20" spans="1:8" ht="19.5">
      <c r="A20" s="78" t="s">
        <v>143</v>
      </c>
      <c r="B20" s="36" t="s">
        <v>144</v>
      </c>
      <c r="C20" s="37">
        <v>39709</v>
      </c>
      <c r="D20" s="81">
        <v>0</v>
      </c>
      <c r="E20" s="22">
        <v>70</v>
      </c>
      <c r="F20" s="82">
        <f t="shared" si="0"/>
        <v>70</v>
      </c>
      <c r="G20" s="180"/>
    </row>
    <row r="21" spans="1:8" ht="19.5">
      <c r="A21" s="78" t="s">
        <v>153</v>
      </c>
      <c r="B21" s="36" t="s">
        <v>67</v>
      </c>
      <c r="C21" s="37">
        <v>40116</v>
      </c>
      <c r="D21" s="81">
        <v>27</v>
      </c>
      <c r="E21" s="22">
        <v>73</v>
      </c>
      <c r="F21" s="82">
        <f t="shared" si="0"/>
        <v>46</v>
      </c>
      <c r="G21" s="180"/>
    </row>
    <row r="22" spans="1:8" ht="19.5">
      <c r="A22" s="78" t="s">
        <v>156</v>
      </c>
      <c r="B22" s="36" t="s">
        <v>67</v>
      </c>
      <c r="C22" s="37">
        <v>40169</v>
      </c>
      <c r="D22" s="81">
        <v>22</v>
      </c>
      <c r="E22" s="22">
        <v>74</v>
      </c>
      <c r="F22" s="82">
        <f t="shared" si="0"/>
        <v>52</v>
      </c>
      <c r="G22" s="180"/>
    </row>
    <row r="23" spans="1:8" ht="20.25" thickBot="1">
      <c r="A23" s="165" t="s">
        <v>155</v>
      </c>
      <c r="B23" s="166" t="s">
        <v>46</v>
      </c>
      <c r="C23" s="167">
        <v>40165</v>
      </c>
      <c r="D23" s="168">
        <v>0</v>
      </c>
      <c r="E23" s="169">
        <v>76</v>
      </c>
      <c r="F23" s="170">
        <f t="shared" si="0"/>
        <v>76</v>
      </c>
      <c r="G23" s="180"/>
    </row>
    <row r="24" spans="1:8" ht="19.5" thickBot="1">
      <c r="B24" s="1"/>
      <c r="C24" s="1"/>
      <c r="D24" s="1"/>
      <c r="E24" s="1"/>
      <c r="F24" s="1"/>
      <c r="H24" s="1"/>
    </row>
    <row r="25" spans="1:8" ht="20.25" thickBot="1">
      <c r="A25" s="216" t="s">
        <v>31</v>
      </c>
      <c r="B25" s="217"/>
      <c r="C25" s="217"/>
      <c r="D25" s="217"/>
      <c r="E25" s="217"/>
      <c r="F25" s="218"/>
    </row>
    <row r="26" spans="1:8" ht="20.25" thickBot="1">
      <c r="A26" s="19" t="s">
        <v>6</v>
      </c>
      <c r="B26" s="79" t="s">
        <v>9</v>
      </c>
      <c r="C26" s="79" t="s">
        <v>21</v>
      </c>
      <c r="D26" s="80" t="s">
        <v>1</v>
      </c>
      <c r="E26" s="4" t="s">
        <v>4</v>
      </c>
      <c r="F26" s="4" t="s">
        <v>5</v>
      </c>
    </row>
    <row r="27" spans="1:8" ht="20.25" thickBot="1">
      <c r="A27" s="78" t="s">
        <v>158</v>
      </c>
      <c r="B27" s="36" t="s">
        <v>67</v>
      </c>
      <c r="C27" s="37">
        <v>39750</v>
      </c>
      <c r="D27" s="81">
        <v>27</v>
      </c>
      <c r="E27" s="22">
        <v>68</v>
      </c>
      <c r="F27" s="82">
        <f>(E27-D27)</f>
        <v>41</v>
      </c>
      <c r="G27" s="181" t="s">
        <v>273</v>
      </c>
    </row>
    <row r="28" spans="1:8" ht="20.25" thickBot="1">
      <c r="A28" s="78" t="s">
        <v>161</v>
      </c>
      <c r="B28" s="36" t="s">
        <v>67</v>
      </c>
      <c r="C28" s="37">
        <v>39853</v>
      </c>
      <c r="D28" s="81">
        <v>27</v>
      </c>
      <c r="E28" s="22">
        <v>73</v>
      </c>
      <c r="F28" s="82">
        <f>(E28-D28)</f>
        <v>46</v>
      </c>
      <c r="G28" s="181" t="s">
        <v>274</v>
      </c>
    </row>
    <row r="29" spans="1:8" ht="20.25" thickBot="1">
      <c r="A29" s="165" t="s">
        <v>160</v>
      </c>
      <c r="B29" s="166" t="s">
        <v>70</v>
      </c>
      <c r="C29" s="167">
        <v>39865</v>
      </c>
      <c r="D29" s="168">
        <v>27</v>
      </c>
      <c r="E29" s="169">
        <v>78</v>
      </c>
      <c r="F29" s="170">
        <f>(E29-D29)</f>
        <v>51</v>
      </c>
      <c r="G29" s="181" t="s">
        <v>17</v>
      </c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</sheetData>
  <sortState ref="A27:F29">
    <sortCondition ref="E27:E29"/>
  </sortState>
  <mergeCells count="8">
    <mergeCell ref="A25:F25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3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93" customWidth="1"/>
    <col min="8" max="8" width="11.42578125" style="26"/>
    <col min="9" max="9" width="11.42578125" style="1"/>
    <col min="10" max="10" width="40.7109375" style="1" bestFit="1" customWidth="1"/>
    <col min="11" max="19" width="3.5703125" style="1" customWidth="1"/>
    <col min="20" max="20" width="4.28515625" style="1" bestFit="1" customWidth="1"/>
    <col min="21" max="21" width="7.28515625" style="1" bestFit="1" customWidth="1"/>
    <col min="22" max="16384" width="11.42578125" style="1"/>
  </cols>
  <sheetData>
    <row r="1" spans="1:23" ht="30.75">
      <c r="A1" s="223" t="str">
        <f>JUV!A1</f>
        <v>COSTA ESMERALDA</v>
      </c>
      <c r="B1" s="223"/>
      <c r="C1" s="223"/>
      <c r="D1" s="223"/>
      <c r="E1" s="223"/>
      <c r="F1" s="223"/>
    </row>
    <row r="2" spans="1:23" ht="23.25">
      <c r="A2" s="227" t="str">
        <f>JUV!A2</f>
        <v>GOLF &amp; LINKS</v>
      </c>
      <c r="B2" s="227"/>
      <c r="C2" s="227"/>
      <c r="D2" s="227"/>
      <c r="E2" s="227"/>
      <c r="F2" s="227"/>
    </row>
    <row r="3" spans="1:23" ht="19.5">
      <c r="A3" s="224" t="s">
        <v>7</v>
      </c>
      <c r="B3" s="224"/>
      <c r="C3" s="224"/>
      <c r="D3" s="224"/>
      <c r="E3" s="224"/>
      <c r="F3" s="224"/>
    </row>
    <row r="4" spans="1:23" ht="26.25">
      <c r="A4" s="225" t="s">
        <v>12</v>
      </c>
      <c r="B4" s="225"/>
      <c r="C4" s="225"/>
      <c r="D4" s="225"/>
      <c r="E4" s="225"/>
      <c r="F4" s="225"/>
    </row>
    <row r="5" spans="1:23" ht="19.5">
      <c r="A5" s="226" t="s">
        <v>14</v>
      </c>
      <c r="B5" s="226"/>
      <c r="C5" s="226"/>
      <c r="D5" s="226"/>
      <c r="E5" s="226"/>
      <c r="F5" s="226"/>
    </row>
    <row r="6" spans="1:23" ht="19.5">
      <c r="A6" s="219" t="str">
        <f>JUV!A6</f>
        <v>DOMINGO 22 DE AGOSTO DE 2021</v>
      </c>
      <c r="B6" s="219"/>
      <c r="C6" s="219"/>
      <c r="D6" s="219"/>
      <c r="E6" s="219"/>
      <c r="F6" s="219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229" t="s">
        <v>32</v>
      </c>
      <c r="B8" s="230"/>
      <c r="C8" s="230"/>
      <c r="D8" s="230"/>
      <c r="E8" s="230"/>
      <c r="F8" s="231"/>
    </row>
    <row r="9" spans="1:23" s="75" customFormat="1" ht="20.25" thickBot="1">
      <c r="A9" s="19" t="s">
        <v>0</v>
      </c>
      <c r="B9" s="79" t="s">
        <v>9</v>
      </c>
      <c r="C9" s="79" t="s">
        <v>21</v>
      </c>
      <c r="D9" s="80" t="s">
        <v>1</v>
      </c>
      <c r="E9" s="4" t="s">
        <v>4</v>
      </c>
      <c r="F9" s="4" t="s">
        <v>5</v>
      </c>
      <c r="G9" s="180"/>
      <c r="H9" s="26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</row>
    <row r="10" spans="1:23" ht="20.25" thickBot="1">
      <c r="A10" s="78" t="s">
        <v>162</v>
      </c>
      <c r="B10" s="36" t="s">
        <v>58</v>
      </c>
      <c r="C10" s="37">
        <v>40437</v>
      </c>
      <c r="D10" s="81">
        <v>9</v>
      </c>
      <c r="E10" s="171">
        <v>44</v>
      </c>
      <c r="F10" s="82">
        <f t="shared" ref="F10:F24" si="0">(E10-D10)</f>
        <v>35</v>
      </c>
      <c r="G10" s="208" t="s">
        <v>273</v>
      </c>
      <c r="J10" s="209"/>
      <c r="K10" s="232" t="s">
        <v>278</v>
      </c>
      <c r="L10" s="232"/>
      <c r="M10" s="232"/>
      <c r="N10" s="232"/>
      <c r="O10" s="232"/>
      <c r="P10" s="232"/>
      <c r="Q10" s="232"/>
      <c r="R10" s="232"/>
      <c r="S10" s="232"/>
      <c r="T10" s="209"/>
      <c r="U10" s="209"/>
      <c r="V10" s="209"/>
      <c r="W10" s="209"/>
    </row>
    <row r="11" spans="1:23" ht="20.25" thickBot="1">
      <c r="A11" s="78" t="s">
        <v>167</v>
      </c>
      <c r="B11" s="36" t="s">
        <v>60</v>
      </c>
      <c r="C11" s="37">
        <v>40430</v>
      </c>
      <c r="D11" s="81">
        <v>14</v>
      </c>
      <c r="E11" s="171">
        <v>48</v>
      </c>
      <c r="F11" s="82">
        <f t="shared" si="0"/>
        <v>34</v>
      </c>
      <c r="G11" s="181" t="s">
        <v>274</v>
      </c>
      <c r="J11" s="210" t="s">
        <v>0</v>
      </c>
      <c r="K11" s="210">
        <v>1</v>
      </c>
      <c r="L11" s="210">
        <v>2</v>
      </c>
      <c r="M11" s="210">
        <v>3</v>
      </c>
      <c r="N11" s="210">
        <v>4</v>
      </c>
      <c r="O11" s="210">
        <v>5</v>
      </c>
      <c r="P11" s="210">
        <v>6</v>
      </c>
      <c r="Q11" s="210">
        <v>7</v>
      </c>
      <c r="R11" s="210">
        <v>8</v>
      </c>
      <c r="S11" s="210">
        <v>9</v>
      </c>
      <c r="T11" s="211" t="s">
        <v>277</v>
      </c>
      <c r="U11" s="210" t="s">
        <v>4</v>
      </c>
      <c r="V11" s="210" t="s">
        <v>279</v>
      </c>
      <c r="W11" s="210" t="s">
        <v>280</v>
      </c>
    </row>
    <row r="12" spans="1:23" ht="20.25" thickBot="1">
      <c r="A12" s="78" t="s">
        <v>281</v>
      </c>
      <c r="B12" s="36" t="s">
        <v>43</v>
      </c>
      <c r="C12" s="37">
        <v>40518</v>
      </c>
      <c r="D12" s="81">
        <v>19</v>
      </c>
      <c r="E12" s="22">
        <v>49</v>
      </c>
      <c r="F12" s="172">
        <f t="shared" si="0"/>
        <v>30</v>
      </c>
      <c r="G12" s="181" t="s">
        <v>17</v>
      </c>
      <c r="J12" s="212" t="s">
        <v>172</v>
      </c>
      <c r="K12" s="213">
        <v>6</v>
      </c>
      <c r="L12" s="213">
        <v>7</v>
      </c>
      <c r="M12" s="213">
        <v>5</v>
      </c>
      <c r="N12" s="214">
        <v>3</v>
      </c>
      <c r="O12" s="214">
        <v>6</v>
      </c>
      <c r="P12" s="214">
        <v>6</v>
      </c>
      <c r="Q12" s="214">
        <v>4</v>
      </c>
      <c r="R12" s="214">
        <v>7</v>
      </c>
      <c r="S12" s="214">
        <v>5</v>
      </c>
      <c r="T12" s="215">
        <v>37</v>
      </c>
      <c r="U12" s="213">
        <f>T12</f>
        <v>37</v>
      </c>
      <c r="V12" s="214">
        <f>SUM(N12:S12)-D12*0.6</f>
        <v>19.600000000000001</v>
      </c>
      <c r="W12" s="213">
        <f>SUM(Q12:S12)-D12*0.3</f>
        <v>10.3</v>
      </c>
    </row>
    <row r="13" spans="1:23" ht="19.5">
      <c r="A13" s="78" t="s">
        <v>177</v>
      </c>
      <c r="B13" s="36" t="s">
        <v>67</v>
      </c>
      <c r="C13" s="37">
        <v>40373</v>
      </c>
      <c r="D13" s="81">
        <v>20</v>
      </c>
      <c r="E13" s="22">
        <v>50</v>
      </c>
      <c r="F13" s="82">
        <f t="shared" si="0"/>
        <v>30</v>
      </c>
      <c r="J13" s="212" t="s">
        <v>177</v>
      </c>
      <c r="K13" s="213">
        <v>9</v>
      </c>
      <c r="L13" s="213">
        <v>4</v>
      </c>
      <c r="M13" s="213">
        <v>5</v>
      </c>
      <c r="N13" s="214">
        <v>5</v>
      </c>
      <c r="O13" s="214">
        <v>5</v>
      </c>
      <c r="P13" s="214">
        <v>5</v>
      </c>
      <c r="Q13" s="214">
        <v>5</v>
      </c>
      <c r="R13" s="214">
        <v>7</v>
      </c>
      <c r="S13" s="214">
        <v>5</v>
      </c>
      <c r="T13" s="215">
        <v>37</v>
      </c>
      <c r="U13" s="213">
        <f>T13</f>
        <v>37</v>
      </c>
      <c r="V13" s="214">
        <f>SUM(N13:S13)-D13*0.6</f>
        <v>20</v>
      </c>
      <c r="W13" s="213">
        <f>SUM(Q13:S13)-D13*0.3</f>
        <v>11</v>
      </c>
    </row>
    <row r="14" spans="1:23" ht="19.5">
      <c r="A14" s="78" t="s">
        <v>163</v>
      </c>
      <c r="B14" s="36" t="s">
        <v>60</v>
      </c>
      <c r="C14" s="37">
        <v>40766</v>
      </c>
      <c r="D14" s="81">
        <v>9</v>
      </c>
      <c r="E14" s="22">
        <v>51</v>
      </c>
      <c r="F14" s="82">
        <f t="shared" si="0"/>
        <v>42</v>
      </c>
      <c r="G14" s="180"/>
    </row>
    <row r="15" spans="1:23" ht="19.5">
      <c r="A15" s="78" t="s">
        <v>165</v>
      </c>
      <c r="B15" s="36" t="s">
        <v>41</v>
      </c>
      <c r="C15" s="37">
        <v>40522</v>
      </c>
      <c r="D15" s="81">
        <v>15</v>
      </c>
      <c r="E15" s="22">
        <v>55</v>
      </c>
      <c r="F15" s="82">
        <f t="shared" si="0"/>
        <v>40</v>
      </c>
      <c r="G15" s="180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</row>
    <row r="16" spans="1:23" ht="19.5">
      <c r="A16" s="78" t="s">
        <v>166</v>
      </c>
      <c r="B16" s="36" t="s">
        <v>48</v>
      </c>
      <c r="C16" s="37">
        <v>40280</v>
      </c>
      <c r="D16" s="81">
        <v>0</v>
      </c>
      <c r="E16" s="22">
        <v>58</v>
      </c>
      <c r="F16" s="82">
        <f t="shared" si="0"/>
        <v>58</v>
      </c>
      <c r="G16" s="180"/>
      <c r="J16"/>
    </row>
    <row r="17" spans="1:10" ht="19.5">
      <c r="A17" s="78" t="s">
        <v>169</v>
      </c>
      <c r="B17" s="36" t="s">
        <v>60</v>
      </c>
      <c r="C17" s="37">
        <v>40558</v>
      </c>
      <c r="D17" s="81">
        <v>20</v>
      </c>
      <c r="E17" s="22">
        <v>59</v>
      </c>
      <c r="F17" s="82">
        <f t="shared" si="0"/>
        <v>39</v>
      </c>
    </row>
    <row r="18" spans="1:10" ht="19.5">
      <c r="A18" s="78" t="s">
        <v>179</v>
      </c>
      <c r="B18" s="36" t="s">
        <v>67</v>
      </c>
      <c r="C18" s="37">
        <v>40460</v>
      </c>
      <c r="D18" s="81">
        <v>20</v>
      </c>
      <c r="E18" s="22">
        <v>59</v>
      </c>
      <c r="F18" s="82">
        <f t="shared" si="0"/>
        <v>39</v>
      </c>
      <c r="G18" s="180"/>
    </row>
    <row r="19" spans="1:10" ht="19.5">
      <c r="A19" s="78" t="s">
        <v>170</v>
      </c>
      <c r="B19" s="36" t="s">
        <v>43</v>
      </c>
      <c r="C19" s="37">
        <v>40786</v>
      </c>
      <c r="D19" s="81">
        <v>19</v>
      </c>
      <c r="E19" s="22">
        <v>60</v>
      </c>
      <c r="F19" s="82">
        <f t="shared" si="0"/>
        <v>41</v>
      </c>
      <c r="G19" s="180"/>
    </row>
    <row r="20" spans="1:10" ht="19.5">
      <c r="A20" s="78" t="s">
        <v>173</v>
      </c>
      <c r="B20" s="36" t="s">
        <v>67</v>
      </c>
      <c r="C20" s="37">
        <v>40397</v>
      </c>
      <c r="D20" s="81">
        <v>20</v>
      </c>
      <c r="E20" s="22">
        <v>63</v>
      </c>
      <c r="F20" s="82">
        <f t="shared" si="0"/>
        <v>43</v>
      </c>
      <c r="G20" s="180"/>
    </row>
    <row r="21" spans="1:10" ht="19.5">
      <c r="A21" s="78" t="s">
        <v>176</v>
      </c>
      <c r="B21" s="36" t="s">
        <v>67</v>
      </c>
      <c r="C21" s="37">
        <v>40532</v>
      </c>
      <c r="D21" s="81">
        <v>14</v>
      </c>
      <c r="E21" s="22">
        <v>66</v>
      </c>
      <c r="F21" s="82">
        <f t="shared" si="0"/>
        <v>52</v>
      </c>
      <c r="G21" s="180"/>
    </row>
    <row r="22" spans="1:10" ht="19.5">
      <c r="A22" s="78" t="s">
        <v>182</v>
      </c>
      <c r="B22" s="36" t="s">
        <v>67</v>
      </c>
      <c r="C22" s="37">
        <v>40428</v>
      </c>
      <c r="D22" s="81">
        <v>20</v>
      </c>
      <c r="E22" s="22">
        <v>82</v>
      </c>
      <c r="F22" s="82">
        <f t="shared" si="0"/>
        <v>62</v>
      </c>
      <c r="G22" s="180"/>
    </row>
    <row r="23" spans="1:10" ht="19.5">
      <c r="A23" s="78" t="s">
        <v>181</v>
      </c>
      <c r="B23" s="36" t="s">
        <v>43</v>
      </c>
      <c r="C23" s="37">
        <v>40422</v>
      </c>
      <c r="D23" s="81">
        <v>0</v>
      </c>
      <c r="E23" s="22">
        <v>84</v>
      </c>
      <c r="F23" s="82">
        <f t="shared" si="0"/>
        <v>84</v>
      </c>
      <c r="G23" s="180"/>
      <c r="J23"/>
    </row>
    <row r="24" spans="1:10" ht="19.5">
      <c r="A24" s="78" t="s">
        <v>180</v>
      </c>
      <c r="B24" s="36" t="s">
        <v>144</v>
      </c>
      <c r="C24" s="37">
        <v>40383</v>
      </c>
      <c r="D24" s="81">
        <v>0</v>
      </c>
      <c r="E24" s="22">
        <v>85</v>
      </c>
      <c r="F24" s="82">
        <f t="shared" si="0"/>
        <v>85</v>
      </c>
      <c r="G24" s="180"/>
      <c r="J24"/>
    </row>
    <row r="25" spans="1:10" ht="19.5">
      <c r="A25" s="173" t="s">
        <v>175</v>
      </c>
      <c r="B25" s="36" t="s">
        <v>60</v>
      </c>
      <c r="C25" s="37">
        <v>40518</v>
      </c>
      <c r="D25" s="81">
        <v>20</v>
      </c>
      <c r="E25" s="174" t="s">
        <v>10</v>
      </c>
      <c r="F25" s="175" t="s">
        <v>10</v>
      </c>
      <c r="G25" s="180"/>
      <c r="J25"/>
    </row>
    <row r="26" spans="1:10" ht="20.25" thickBot="1">
      <c r="A26" s="176" t="s">
        <v>178</v>
      </c>
      <c r="B26" s="166" t="s">
        <v>46</v>
      </c>
      <c r="C26" s="167">
        <v>40469</v>
      </c>
      <c r="D26" s="168">
        <v>20</v>
      </c>
      <c r="E26" s="178" t="s">
        <v>10</v>
      </c>
      <c r="F26" s="179" t="s">
        <v>10</v>
      </c>
      <c r="G26" s="180"/>
      <c r="J26"/>
    </row>
    <row r="27" spans="1:10" ht="19.5" thickBot="1">
      <c r="B27" s="1"/>
      <c r="C27" s="1"/>
      <c r="D27" s="1"/>
      <c r="E27" s="1"/>
      <c r="F27" s="1"/>
      <c r="H27" s="1"/>
      <c r="J27"/>
    </row>
    <row r="28" spans="1:10" ht="20.25" thickBot="1">
      <c r="A28" s="216" t="s">
        <v>33</v>
      </c>
      <c r="B28" s="217"/>
      <c r="C28" s="217"/>
      <c r="D28" s="217"/>
      <c r="E28" s="217"/>
      <c r="F28" s="218"/>
      <c r="J28"/>
    </row>
    <row r="29" spans="1:10" ht="20.25" thickBot="1">
      <c r="A29" s="19" t="s">
        <v>0</v>
      </c>
      <c r="B29" s="79" t="s">
        <v>9</v>
      </c>
      <c r="C29" s="79" t="s">
        <v>21</v>
      </c>
      <c r="D29" s="80" t="s">
        <v>1</v>
      </c>
      <c r="E29" s="4" t="s">
        <v>4</v>
      </c>
      <c r="F29" s="4" t="s">
        <v>5</v>
      </c>
      <c r="J29"/>
    </row>
    <row r="30" spans="1:10" ht="20.25" thickBot="1">
      <c r="A30" s="78" t="s">
        <v>186</v>
      </c>
      <c r="B30" s="36" t="s">
        <v>41</v>
      </c>
      <c r="C30" s="37">
        <v>40616</v>
      </c>
      <c r="D30" s="81">
        <v>23</v>
      </c>
      <c r="E30" s="171">
        <v>59</v>
      </c>
      <c r="F30" s="82">
        <f>(E30-D30)</f>
        <v>36</v>
      </c>
      <c r="G30" s="181" t="s">
        <v>273</v>
      </c>
      <c r="J30"/>
    </row>
    <row r="31" spans="1:10" ht="20.25" thickBot="1">
      <c r="A31" s="78" t="s">
        <v>184</v>
      </c>
      <c r="B31" s="36" t="s">
        <v>50</v>
      </c>
      <c r="C31" s="37">
        <v>40439</v>
      </c>
      <c r="D31" s="81">
        <v>8</v>
      </c>
      <c r="E31" s="171">
        <v>60</v>
      </c>
      <c r="F31" s="82">
        <f>(E31-D31)</f>
        <v>52</v>
      </c>
      <c r="G31" s="181" t="s">
        <v>274</v>
      </c>
      <c r="J31"/>
    </row>
    <row r="32" spans="1:10" ht="20.25" thickBot="1">
      <c r="A32" s="78" t="s">
        <v>188</v>
      </c>
      <c r="B32" s="36" t="s">
        <v>41</v>
      </c>
      <c r="C32" s="37">
        <v>40415</v>
      </c>
      <c r="D32" s="81">
        <v>23</v>
      </c>
      <c r="E32" s="22">
        <v>62</v>
      </c>
      <c r="F32" s="172">
        <f>(E32-D32)</f>
        <v>39</v>
      </c>
      <c r="G32" s="181" t="s">
        <v>17</v>
      </c>
    </row>
    <row r="33" spans="1:10" ht="19.5">
      <c r="A33" s="78" t="s">
        <v>190</v>
      </c>
      <c r="B33" s="36" t="s">
        <v>144</v>
      </c>
      <c r="C33" s="37">
        <v>40267</v>
      </c>
      <c r="D33" s="81">
        <v>0</v>
      </c>
      <c r="E33" s="22">
        <v>67</v>
      </c>
      <c r="F33" s="82">
        <f>(E33-D33)</f>
        <v>67</v>
      </c>
      <c r="J33"/>
    </row>
    <row r="34" spans="1:10" ht="20.25" thickBot="1">
      <c r="A34" s="165" t="s">
        <v>191</v>
      </c>
      <c r="B34" s="166" t="s">
        <v>67</v>
      </c>
      <c r="C34" s="167">
        <v>40200</v>
      </c>
      <c r="D34" s="168">
        <v>23</v>
      </c>
      <c r="E34" s="169">
        <v>76</v>
      </c>
      <c r="F34" s="170">
        <f>(E34-D34)</f>
        <v>53</v>
      </c>
      <c r="J34"/>
    </row>
    <row r="35" spans="1:10">
      <c r="F35" s="1"/>
      <c r="J35"/>
    </row>
    <row r="36" spans="1:10">
      <c r="F36" s="1"/>
      <c r="J36"/>
    </row>
    <row r="37" spans="1:10">
      <c r="F37" s="1"/>
    </row>
    <row r="38" spans="1:10">
      <c r="F38" s="1"/>
      <c r="J38"/>
    </row>
    <row r="39" spans="1:10">
      <c r="F39" s="1"/>
      <c r="J39"/>
    </row>
    <row r="40" spans="1:10">
      <c r="F40" s="1"/>
      <c r="J40"/>
    </row>
    <row r="41" spans="1:10">
      <c r="F41" s="1"/>
      <c r="J41"/>
    </row>
    <row r="42" spans="1:10">
      <c r="F42" s="1"/>
      <c r="J42"/>
    </row>
    <row r="43" spans="1:10">
      <c r="F43" s="1"/>
      <c r="J43"/>
    </row>
    <row r="44" spans="1:10">
      <c r="F44" s="1"/>
      <c r="J44"/>
    </row>
    <row r="45" spans="1:10">
      <c r="F45" s="1"/>
      <c r="J45"/>
    </row>
    <row r="46" spans="1:10">
      <c r="F46" s="1"/>
      <c r="J46"/>
    </row>
    <row r="47" spans="1:10">
      <c r="F47" s="1"/>
      <c r="J47"/>
    </row>
    <row r="48" spans="1:10">
      <c r="F48" s="1"/>
      <c r="J48"/>
    </row>
    <row r="49" spans="6:10">
      <c r="F49" s="1"/>
      <c r="J49"/>
    </row>
    <row r="50" spans="6:10">
      <c r="F50" s="1"/>
      <c r="J50"/>
    </row>
    <row r="51" spans="6:10">
      <c r="F51" s="1"/>
    </row>
    <row r="52" spans="6:10">
      <c r="F52" s="1"/>
    </row>
    <row r="53" spans="6:10">
      <c r="F53" s="1"/>
    </row>
    <row r="54" spans="6:10">
      <c r="F54" s="1"/>
    </row>
    <row r="55" spans="6:10">
      <c r="F55" s="1"/>
    </row>
    <row r="56" spans="6:10">
      <c r="F56" s="1"/>
    </row>
    <row r="57" spans="6:10">
      <c r="F57" s="1"/>
    </row>
    <row r="58" spans="6:10">
      <c r="F58" s="1"/>
    </row>
    <row r="59" spans="6:10">
      <c r="F59" s="1"/>
    </row>
    <row r="60" spans="6:10">
      <c r="F60" s="1"/>
    </row>
    <row r="61" spans="6:10">
      <c r="F61" s="1"/>
    </row>
    <row r="62" spans="6:10">
      <c r="F62" s="1"/>
    </row>
    <row r="63" spans="6:10">
      <c r="F63" s="1"/>
    </row>
    <row r="64" spans="6:10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</sheetData>
  <sortState ref="A30:F34">
    <sortCondition ref="E30:E34"/>
  </sortState>
  <mergeCells count="9">
    <mergeCell ref="K10:S10"/>
    <mergeCell ref="A28:F28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23" t="str">
        <f>JUV!A1</f>
        <v>COSTA ESMERALDA</v>
      </c>
      <c r="B1" s="223"/>
      <c r="C1" s="223"/>
      <c r="D1" s="223"/>
      <c r="E1" s="223"/>
      <c r="F1" s="223"/>
    </row>
    <row r="2" spans="1:7" ht="23.25">
      <c r="A2" s="227" t="str">
        <f>JUV!A2</f>
        <v>GOLF &amp; LINKS</v>
      </c>
      <c r="B2" s="227"/>
      <c r="C2" s="227"/>
      <c r="D2" s="227"/>
      <c r="E2" s="227"/>
      <c r="F2" s="227"/>
    </row>
    <row r="3" spans="1:7" ht="19.5">
      <c r="A3" s="224" t="s">
        <v>7</v>
      </c>
      <c r="B3" s="224"/>
      <c r="C3" s="224"/>
      <c r="D3" s="224"/>
      <c r="E3" s="224"/>
      <c r="F3" s="224"/>
    </row>
    <row r="4" spans="1:7" ht="26.25">
      <c r="A4" s="225" t="s">
        <v>12</v>
      </c>
      <c r="B4" s="225"/>
      <c r="C4" s="225"/>
      <c r="D4" s="225"/>
      <c r="E4" s="225"/>
      <c r="F4" s="225"/>
    </row>
    <row r="5" spans="1:7" ht="19.5">
      <c r="A5" s="226" t="s">
        <v>14</v>
      </c>
      <c r="B5" s="226"/>
      <c r="C5" s="226"/>
      <c r="D5" s="226"/>
      <c r="E5" s="226"/>
      <c r="F5" s="226"/>
    </row>
    <row r="6" spans="1:7" ht="19.5">
      <c r="A6" s="219" t="str">
        <f>JUV!A6</f>
        <v>DOMINGO 22 DE AGOSTO DE 2021</v>
      </c>
      <c r="B6" s="219"/>
      <c r="C6" s="219"/>
      <c r="D6" s="219"/>
      <c r="E6" s="219"/>
      <c r="F6" s="219"/>
    </row>
    <row r="7" spans="1:7" ht="20.25" thickBot="1">
      <c r="A7" s="10"/>
      <c r="B7" s="10"/>
      <c r="C7" s="10"/>
      <c r="D7" s="10"/>
      <c r="E7" s="10"/>
      <c r="F7" s="10"/>
    </row>
    <row r="8" spans="1:7" ht="20.25" thickBot="1">
      <c r="A8" s="229" t="s">
        <v>39</v>
      </c>
      <c r="B8" s="230"/>
      <c r="C8" s="230"/>
      <c r="D8" s="230"/>
      <c r="E8" s="230"/>
      <c r="F8" s="231"/>
    </row>
    <row r="9" spans="1:7" s="75" customFormat="1" ht="20.25" thickBot="1">
      <c r="A9" s="19" t="s">
        <v>0</v>
      </c>
      <c r="B9" s="79" t="s">
        <v>9</v>
      </c>
      <c r="C9" s="79" t="s">
        <v>21</v>
      </c>
      <c r="D9" s="80" t="s">
        <v>1</v>
      </c>
      <c r="E9" s="4" t="s">
        <v>4</v>
      </c>
      <c r="F9" s="4" t="s">
        <v>5</v>
      </c>
    </row>
    <row r="10" spans="1:7" ht="20.25" thickBot="1">
      <c r="A10" s="78" t="s">
        <v>192</v>
      </c>
      <c r="B10" s="36" t="s">
        <v>43</v>
      </c>
      <c r="C10" s="37">
        <v>41277</v>
      </c>
      <c r="D10" s="81">
        <v>3</v>
      </c>
      <c r="E10" s="171">
        <v>33</v>
      </c>
      <c r="F10" s="82">
        <f>(E10-D10)</f>
        <v>30</v>
      </c>
      <c r="G10" s="181" t="s">
        <v>273</v>
      </c>
    </row>
    <row r="11" spans="1:7" ht="20.25" thickBot="1">
      <c r="A11" s="78" t="s">
        <v>194</v>
      </c>
      <c r="B11" s="36" t="s">
        <v>41</v>
      </c>
      <c r="C11" s="37">
        <v>41123</v>
      </c>
      <c r="D11" s="81">
        <v>9</v>
      </c>
      <c r="E11" s="171">
        <v>41</v>
      </c>
      <c r="F11" s="82">
        <f>(E11-D11)</f>
        <v>32</v>
      </c>
      <c r="G11" s="208" t="s">
        <v>274</v>
      </c>
    </row>
    <row r="12" spans="1:7" ht="19.5">
      <c r="A12" s="78" t="s">
        <v>209</v>
      </c>
      <c r="B12" s="36" t="s">
        <v>58</v>
      </c>
      <c r="C12" s="37">
        <v>41308</v>
      </c>
      <c r="D12" s="81">
        <v>0</v>
      </c>
      <c r="E12" s="22">
        <v>44</v>
      </c>
      <c r="F12" s="82">
        <f>(E12-D12)</f>
        <v>44</v>
      </c>
    </row>
    <row r="13" spans="1:7" ht="20.25" thickBot="1">
      <c r="A13" s="78" t="s">
        <v>200</v>
      </c>
      <c r="B13" s="36" t="s">
        <v>43</v>
      </c>
      <c r="C13" s="37">
        <v>41139</v>
      </c>
      <c r="D13" s="81">
        <v>0</v>
      </c>
      <c r="E13" s="22">
        <v>45</v>
      </c>
      <c r="F13" s="82">
        <f>(E13-D13)</f>
        <v>45</v>
      </c>
    </row>
    <row r="14" spans="1:7" ht="20.25" thickBot="1">
      <c r="A14" s="78" t="s">
        <v>196</v>
      </c>
      <c r="B14" s="36" t="s">
        <v>60</v>
      </c>
      <c r="C14" s="37">
        <v>41137</v>
      </c>
      <c r="D14" s="81">
        <v>18</v>
      </c>
      <c r="E14" s="22">
        <v>46</v>
      </c>
      <c r="F14" s="82">
        <f>(E14-D14)</f>
        <v>28</v>
      </c>
      <c r="G14" s="181" t="s">
        <v>17</v>
      </c>
    </row>
    <row r="15" spans="1:7" ht="19.5">
      <c r="A15" s="78" t="s">
        <v>208</v>
      </c>
      <c r="B15" s="36" t="s">
        <v>67</v>
      </c>
      <c r="C15" s="37">
        <v>41174</v>
      </c>
      <c r="D15" s="81">
        <v>19</v>
      </c>
      <c r="E15" s="22">
        <v>51</v>
      </c>
      <c r="F15" s="82">
        <f>(E15-D15)</f>
        <v>32</v>
      </c>
      <c r="G15" s="88"/>
    </row>
    <row r="16" spans="1:7" ht="19.5">
      <c r="A16" s="78" t="s">
        <v>199</v>
      </c>
      <c r="B16" s="36" t="s">
        <v>58</v>
      </c>
      <c r="C16" s="37">
        <v>40955</v>
      </c>
      <c r="D16" s="81">
        <v>17</v>
      </c>
      <c r="E16" s="22">
        <v>52</v>
      </c>
      <c r="F16" s="82">
        <f>(E16-D16)</f>
        <v>35</v>
      </c>
      <c r="G16" s="26"/>
    </row>
    <row r="17" spans="1:7" ht="19.5">
      <c r="A17" s="78" t="s">
        <v>205</v>
      </c>
      <c r="B17" s="36" t="s">
        <v>144</v>
      </c>
      <c r="C17" s="37">
        <v>40969</v>
      </c>
      <c r="D17" s="81">
        <v>0</v>
      </c>
      <c r="E17" s="22">
        <v>53</v>
      </c>
      <c r="F17" s="82">
        <f>(E17-D17)</f>
        <v>53</v>
      </c>
      <c r="G17" s="88"/>
    </row>
    <row r="18" spans="1:7" ht="19.5">
      <c r="A18" s="78" t="s">
        <v>198</v>
      </c>
      <c r="B18" s="36" t="s">
        <v>58</v>
      </c>
      <c r="C18" s="37">
        <v>41306</v>
      </c>
      <c r="D18" s="81">
        <v>15</v>
      </c>
      <c r="E18" s="22">
        <v>55</v>
      </c>
      <c r="F18" s="82">
        <f>(E18-D18)</f>
        <v>40</v>
      </c>
      <c r="G18" s="88"/>
    </row>
    <row r="19" spans="1:7" ht="19.5">
      <c r="A19" s="78" t="s">
        <v>201</v>
      </c>
      <c r="B19" s="36" t="s">
        <v>43</v>
      </c>
      <c r="C19" s="37">
        <v>41409</v>
      </c>
      <c r="D19" s="81">
        <v>0</v>
      </c>
      <c r="E19" s="22">
        <v>58</v>
      </c>
      <c r="F19" s="82">
        <f>(E19-D19)</f>
        <v>58</v>
      </c>
      <c r="G19" s="75"/>
    </row>
    <row r="20" spans="1:7" ht="19.5">
      <c r="A20" s="78" t="s">
        <v>204</v>
      </c>
      <c r="B20" s="36" t="s">
        <v>43</v>
      </c>
      <c r="C20" s="37">
        <v>41197</v>
      </c>
      <c r="D20" s="81">
        <v>0</v>
      </c>
      <c r="E20" s="22">
        <v>60</v>
      </c>
      <c r="F20" s="82">
        <f>(E20-D20)</f>
        <v>60</v>
      </c>
      <c r="G20" s="75"/>
    </row>
    <row r="21" spans="1:7" ht="19.5">
      <c r="A21" s="78" t="s">
        <v>203</v>
      </c>
      <c r="B21" s="36" t="s">
        <v>144</v>
      </c>
      <c r="C21" s="37">
        <v>41429</v>
      </c>
      <c r="D21" s="81">
        <v>0</v>
      </c>
      <c r="E21" s="22">
        <v>63</v>
      </c>
      <c r="F21" s="82">
        <f>(E21-D21)</f>
        <v>63</v>
      </c>
      <c r="G21" s="75"/>
    </row>
    <row r="22" spans="1:7" ht="19.5">
      <c r="A22" s="78" t="s">
        <v>202</v>
      </c>
      <c r="B22" s="36" t="s">
        <v>58</v>
      </c>
      <c r="C22" s="37">
        <v>41031</v>
      </c>
      <c r="D22" s="81">
        <v>0</v>
      </c>
      <c r="E22" s="22">
        <v>65</v>
      </c>
      <c r="F22" s="82">
        <f>(E22-D22)</f>
        <v>65</v>
      </c>
      <c r="G22" s="75"/>
    </row>
    <row r="23" spans="1:7" ht="19.5">
      <c r="A23" s="78" t="s">
        <v>206</v>
      </c>
      <c r="B23" s="36" t="s">
        <v>58</v>
      </c>
      <c r="C23" s="37">
        <v>41025</v>
      </c>
      <c r="D23" s="81">
        <v>0</v>
      </c>
      <c r="E23" s="22">
        <v>68</v>
      </c>
      <c r="F23" s="82">
        <f>(E23-D23)</f>
        <v>68</v>
      </c>
      <c r="G23" s="75"/>
    </row>
    <row r="24" spans="1:7" ht="20.25" thickBot="1">
      <c r="A24" s="176" t="s">
        <v>207</v>
      </c>
      <c r="B24" s="166" t="s">
        <v>46</v>
      </c>
      <c r="C24" s="167">
        <v>41068</v>
      </c>
      <c r="D24" s="177">
        <v>19</v>
      </c>
      <c r="E24" s="178" t="s">
        <v>10</v>
      </c>
      <c r="F24" s="179" t="s">
        <v>10</v>
      </c>
    </row>
    <row r="25" spans="1:7" ht="19.5" thickBot="1">
      <c r="A25" s="89"/>
      <c r="B25" s="90"/>
      <c r="C25" s="91"/>
      <c r="D25" s="92"/>
      <c r="E25" s="1"/>
      <c r="F25" s="1"/>
    </row>
    <row r="26" spans="1:7" ht="20.25" thickBot="1">
      <c r="A26" s="216" t="s">
        <v>40</v>
      </c>
      <c r="B26" s="217"/>
      <c r="C26" s="217"/>
      <c r="D26" s="217"/>
      <c r="E26" s="217"/>
      <c r="F26" s="218"/>
    </row>
    <row r="27" spans="1:7" ht="20.25" thickBot="1">
      <c r="A27" s="19" t="s">
        <v>0</v>
      </c>
      <c r="B27" s="79" t="s">
        <v>9</v>
      </c>
      <c r="C27" s="79" t="s">
        <v>21</v>
      </c>
      <c r="D27" s="80" t="s">
        <v>1</v>
      </c>
      <c r="E27" s="4" t="s">
        <v>4</v>
      </c>
      <c r="F27" s="4" t="s">
        <v>5</v>
      </c>
    </row>
    <row r="28" spans="1:7" ht="20.25" thickBot="1">
      <c r="A28" s="78" t="s">
        <v>210</v>
      </c>
      <c r="B28" s="36" t="s">
        <v>58</v>
      </c>
      <c r="C28" s="37">
        <v>40917</v>
      </c>
      <c r="D28" s="81">
        <v>14</v>
      </c>
      <c r="E28" s="171">
        <v>44</v>
      </c>
      <c r="F28" s="82">
        <f>(E28-D28)</f>
        <v>30</v>
      </c>
      <c r="G28" s="181" t="s">
        <v>273</v>
      </c>
    </row>
    <row r="29" spans="1:7" ht="20.25" thickBot="1">
      <c r="A29" s="78" t="s">
        <v>212</v>
      </c>
      <c r="B29" s="36" t="s">
        <v>50</v>
      </c>
      <c r="C29" s="37">
        <v>41129</v>
      </c>
      <c r="D29" s="81">
        <v>19</v>
      </c>
      <c r="E29" s="171">
        <v>58</v>
      </c>
      <c r="F29" s="82">
        <f>(E29-D29)</f>
        <v>39</v>
      </c>
      <c r="G29" s="181" t="s">
        <v>274</v>
      </c>
    </row>
    <row r="30" spans="1:7" ht="20.25" thickBot="1">
      <c r="A30" s="78" t="s">
        <v>218</v>
      </c>
      <c r="B30" s="36" t="s">
        <v>144</v>
      </c>
      <c r="C30" s="37">
        <v>41461</v>
      </c>
      <c r="D30" s="81">
        <v>0</v>
      </c>
      <c r="E30" s="22">
        <v>59</v>
      </c>
      <c r="F30" s="82">
        <f>(E30-D30)</f>
        <v>59</v>
      </c>
    </row>
    <row r="31" spans="1:7" ht="20.25" thickBot="1">
      <c r="A31" s="78" t="s">
        <v>211</v>
      </c>
      <c r="B31" s="36" t="s">
        <v>41</v>
      </c>
      <c r="C31" s="37">
        <v>41055</v>
      </c>
      <c r="D31" s="81">
        <v>27</v>
      </c>
      <c r="E31" s="22">
        <v>62</v>
      </c>
      <c r="F31" s="172">
        <f>(E31-D31)</f>
        <v>35</v>
      </c>
      <c r="G31" s="208" t="s">
        <v>17</v>
      </c>
    </row>
    <row r="32" spans="1:7" ht="19.5">
      <c r="A32" s="78" t="s">
        <v>215</v>
      </c>
      <c r="B32" s="36" t="s">
        <v>41</v>
      </c>
      <c r="C32" s="37">
        <v>41073</v>
      </c>
      <c r="D32" s="81">
        <v>21</v>
      </c>
      <c r="E32" s="22">
        <v>73</v>
      </c>
      <c r="F32" s="82">
        <f>(E32-D32)</f>
        <v>52</v>
      </c>
    </row>
    <row r="33" spans="1:7" ht="19.5">
      <c r="A33" s="78" t="s">
        <v>214</v>
      </c>
      <c r="B33" s="36" t="s">
        <v>41</v>
      </c>
      <c r="C33" s="37">
        <v>41423</v>
      </c>
      <c r="D33" s="81">
        <v>21</v>
      </c>
      <c r="E33" s="22">
        <v>76</v>
      </c>
      <c r="F33" s="82">
        <f>(E33-D33)</f>
        <v>55</v>
      </c>
    </row>
    <row r="34" spans="1:7" ht="19.5">
      <c r="A34" s="78" t="s">
        <v>217</v>
      </c>
      <c r="B34" s="36" t="s">
        <v>67</v>
      </c>
      <c r="C34" s="37">
        <v>41369</v>
      </c>
      <c r="D34" s="81">
        <v>22</v>
      </c>
      <c r="E34" s="22">
        <v>78</v>
      </c>
      <c r="F34" s="82">
        <f>(E34-D34)</f>
        <v>56</v>
      </c>
      <c r="G34" s="26"/>
    </row>
    <row r="35" spans="1:7" ht="20.25" thickBot="1">
      <c r="A35" s="165" t="s">
        <v>216</v>
      </c>
      <c r="B35" s="166" t="s">
        <v>144</v>
      </c>
      <c r="C35" s="167">
        <v>41131</v>
      </c>
      <c r="D35" s="168">
        <v>0</v>
      </c>
      <c r="E35" s="169">
        <v>78</v>
      </c>
      <c r="F35" s="170">
        <f>(E35-D35)</f>
        <v>78</v>
      </c>
    </row>
    <row r="36" spans="1:7">
      <c r="F36" s="1"/>
    </row>
    <row r="37" spans="1:7">
      <c r="F37" s="1"/>
    </row>
    <row r="38" spans="1:7">
      <c r="F38" s="1"/>
    </row>
    <row r="39" spans="1:7">
      <c r="F39" s="1"/>
    </row>
    <row r="40" spans="1:7">
      <c r="F40" s="1"/>
    </row>
    <row r="41" spans="1:7">
      <c r="F41" s="1"/>
    </row>
    <row r="42" spans="1:7">
      <c r="F42" s="1"/>
    </row>
    <row r="43" spans="1:7">
      <c r="F43" s="1"/>
    </row>
    <row r="44" spans="1:7">
      <c r="F44" s="1"/>
    </row>
    <row r="45" spans="1:7">
      <c r="F45" s="1"/>
    </row>
    <row r="46" spans="1:7">
      <c r="F46" s="1"/>
    </row>
    <row r="47" spans="1:7">
      <c r="F47" s="1"/>
    </row>
    <row r="48" spans="1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</sheetData>
  <sortState ref="A28:F35">
    <sortCondition ref="E28:E35"/>
  </sortState>
  <mergeCells count="8">
    <mergeCell ref="A6:F6"/>
    <mergeCell ref="A8:F8"/>
    <mergeCell ref="A26:F2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223" t="str">
        <f>JUV!A1</f>
        <v>COSTA ESMERALDA</v>
      </c>
      <c r="B1" s="223"/>
      <c r="C1" s="223"/>
      <c r="D1" s="223"/>
      <c r="E1" s="223"/>
      <c r="F1" s="223"/>
    </row>
    <row r="2" spans="1:16" ht="23.25">
      <c r="A2" s="227" t="str">
        <f>JUV!A2</f>
        <v>GOLF &amp; LINKS</v>
      </c>
      <c r="B2" s="227"/>
      <c r="C2" s="227"/>
      <c r="D2" s="227"/>
      <c r="E2" s="227"/>
      <c r="F2" s="227"/>
    </row>
    <row r="3" spans="1:16" ht="19.5">
      <c r="A3" s="224" t="s">
        <v>7</v>
      </c>
      <c r="B3" s="224"/>
      <c r="C3" s="224"/>
      <c r="D3" s="224"/>
      <c r="E3" s="224"/>
      <c r="F3" s="224"/>
    </row>
    <row r="4" spans="1:16" ht="26.25">
      <c r="A4" s="225" t="s">
        <v>12</v>
      </c>
      <c r="B4" s="225"/>
      <c r="C4" s="225"/>
      <c r="D4" s="225"/>
      <c r="E4" s="225"/>
      <c r="F4" s="225"/>
    </row>
    <row r="5" spans="1:16" ht="19.5">
      <c r="A5" s="226" t="s">
        <v>14</v>
      </c>
      <c r="B5" s="226"/>
      <c r="C5" s="226"/>
      <c r="D5" s="226"/>
      <c r="E5" s="226"/>
      <c r="F5" s="226"/>
    </row>
    <row r="6" spans="1:16" ht="19.5">
      <c r="A6" s="219" t="str">
        <f>JUV!A6</f>
        <v>DOMINGO 22 DE AGOSTO DE 2021</v>
      </c>
      <c r="B6" s="219"/>
      <c r="C6" s="219"/>
      <c r="D6" s="219"/>
      <c r="E6" s="219"/>
      <c r="F6" s="219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29" t="s">
        <v>35</v>
      </c>
      <c r="B8" s="230"/>
      <c r="C8" s="230"/>
      <c r="D8" s="230"/>
      <c r="E8" s="230"/>
      <c r="F8" s="231"/>
    </row>
    <row r="9" spans="1:16" s="75" customFormat="1" ht="20.25" thickBot="1">
      <c r="A9" s="19" t="s">
        <v>0</v>
      </c>
      <c r="B9" s="79" t="s">
        <v>9</v>
      </c>
      <c r="C9" s="79" t="s">
        <v>21</v>
      </c>
      <c r="D9" s="80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78" t="s">
        <v>138</v>
      </c>
      <c r="B10" s="36" t="s">
        <v>50</v>
      </c>
      <c r="C10" s="37">
        <v>39084</v>
      </c>
      <c r="D10" s="81">
        <v>0</v>
      </c>
      <c r="E10" s="171">
        <v>53</v>
      </c>
      <c r="F10" s="82">
        <f>(E10-D10)</f>
        <v>53</v>
      </c>
      <c r="G10" s="181" t="s">
        <v>273</v>
      </c>
      <c r="J10" s="75"/>
      <c r="K10" s="75"/>
      <c r="L10" s="75"/>
      <c r="M10" s="75"/>
    </row>
    <row r="11" spans="1:16" ht="20.25" thickBot="1">
      <c r="A11" s="78" t="s">
        <v>136</v>
      </c>
      <c r="B11" s="36" t="s">
        <v>50</v>
      </c>
      <c r="C11" s="37">
        <v>38896</v>
      </c>
      <c r="D11" s="81">
        <v>27</v>
      </c>
      <c r="E11" s="22">
        <v>58</v>
      </c>
      <c r="F11" s="172">
        <f>(E11-D11)</f>
        <v>31</v>
      </c>
      <c r="G11" s="181" t="s">
        <v>17</v>
      </c>
      <c r="J11" s="75"/>
      <c r="K11" s="75"/>
      <c r="L11" s="75"/>
      <c r="M11" s="75"/>
      <c r="N11" s="75"/>
      <c r="O11" s="75"/>
    </row>
    <row r="12" spans="1:16" ht="19.5">
      <c r="A12" s="78" t="s">
        <v>140</v>
      </c>
      <c r="B12" s="36" t="s">
        <v>41</v>
      </c>
      <c r="C12" s="37">
        <v>39425</v>
      </c>
      <c r="D12" s="81">
        <v>0</v>
      </c>
      <c r="E12" s="22">
        <v>70</v>
      </c>
      <c r="F12" s="82">
        <f>(E12-D12)</f>
        <v>70</v>
      </c>
      <c r="G12" s="26"/>
    </row>
    <row r="13" spans="1:16" ht="19.5">
      <c r="A13" s="78" t="s">
        <v>141</v>
      </c>
      <c r="B13" s="36" t="s">
        <v>67</v>
      </c>
      <c r="C13" s="37">
        <v>39433</v>
      </c>
      <c r="D13" s="81">
        <v>25</v>
      </c>
      <c r="E13" s="22">
        <v>78</v>
      </c>
      <c r="F13" s="82">
        <f>(E13-D13)</f>
        <v>53</v>
      </c>
      <c r="G13" s="75"/>
    </row>
    <row r="14" spans="1:16" ht="20.25" thickBot="1">
      <c r="A14" s="176" t="s">
        <v>139</v>
      </c>
      <c r="B14" s="166" t="s">
        <v>50</v>
      </c>
      <c r="C14" s="167">
        <v>39409</v>
      </c>
      <c r="D14" s="177" t="s">
        <v>10</v>
      </c>
      <c r="E14" s="178" t="s">
        <v>10</v>
      </c>
      <c r="F14" s="179" t="s">
        <v>10</v>
      </c>
      <c r="G14" s="75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</sheetData>
  <sortState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23" t="str">
        <f>JUV!A1</f>
        <v>COSTA ESMERALDA</v>
      </c>
      <c r="B1" s="223"/>
      <c r="C1" s="223"/>
    </row>
    <row r="2" spans="1:4" ht="23.25">
      <c r="A2" s="227" t="str">
        <f>JUV!A2</f>
        <v>GOLF &amp; LINKS</v>
      </c>
      <c r="B2" s="227"/>
      <c r="C2" s="227"/>
    </row>
    <row r="3" spans="1:4">
      <c r="A3" s="233" t="s">
        <v>7</v>
      </c>
      <c r="B3" s="233"/>
      <c r="C3" s="233"/>
    </row>
    <row r="4" spans="1:4" ht="26.25">
      <c r="A4" s="225" t="s">
        <v>12</v>
      </c>
      <c r="B4" s="225"/>
      <c r="C4" s="225"/>
    </row>
    <row r="5" spans="1:4" ht="19.5">
      <c r="A5" s="226" t="s">
        <v>19</v>
      </c>
      <c r="B5" s="226"/>
      <c r="C5" s="226"/>
    </row>
    <row r="6" spans="1:4" ht="19.5">
      <c r="A6" s="219" t="str">
        <f>JUV!A6</f>
        <v>DOMINGO 22 DE AGOSTO DE 2021</v>
      </c>
      <c r="B6" s="219"/>
      <c r="C6" s="219"/>
    </row>
    <row r="7" spans="1:4" ht="20.25" thickBot="1">
      <c r="A7" s="9"/>
      <c r="B7" s="9"/>
      <c r="C7" s="9"/>
    </row>
    <row r="8" spans="1:4" ht="20.25" thickBot="1">
      <c r="A8" s="229" t="s">
        <v>13</v>
      </c>
      <c r="B8" s="230"/>
      <c r="C8" s="23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9"/>
    </row>
    <row r="10" spans="1:4" ht="20.25" thickBot="1">
      <c r="A10" s="5" t="s">
        <v>220</v>
      </c>
      <c r="B10" s="7" t="s">
        <v>48</v>
      </c>
      <c r="C10" s="6">
        <v>22</v>
      </c>
      <c r="D10" s="25" t="s">
        <v>20</v>
      </c>
    </row>
    <row r="11" spans="1:4" ht="20.25" thickBot="1">
      <c r="A11" s="5" t="s">
        <v>221</v>
      </c>
      <c r="B11" s="7" t="s">
        <v>48</v>
      </c>
      <c r="C11" s="6">
        <v>23</v>
      </c>
      <c r="D11" s="25" t="s">
        <v>20</v>
      </c>
    </row>
    <row r="12" spans="1:4" ht="20.25" thickBot="1">
      <c r="A12" s="5" t="s">
        <v>222</v>
      </c>
      <c r="B12" s="7" t="s">
        <v>48</v>
      </c>
      <c r="C12" s="6">
        <v>23</v>
      </c>
      <c r="D12" s="25" t="s">
        <v>20</v>
      </c>
    </row>
    <row r="13" spans="1:4" ht="20.25" thickBot="1">
      <c r="A13" s="5" t="s">
        <v>228</v>
      </c>
      <c r="B13" s="7" t="s">
        <v>144</v>
      </c>
      <c r="C13" s="6">
        <v>23</v>
      </c>
      <c r="D13" s="25" t="s">
        <v>20</v>
      </c>
    </row>
    <row r="14" spans="1:4" ht="20.25" thickBot="1">
      <c r="A14" s="5" t="s">
        <v>240</v>
      </c>
      <c r="B14" s="7" t="s">
        <v>53</v>
      </c>
      <c r="C14" s="6">
        <v>25</v>
      </c>
      <c r="D14" s="25" t="s">
        <v>20</v>
      </c>
    </row>
    <row r="15" spans="1:4" ht="20.25" thickBot="1">
      <c r="A15" s="5" t="s">
        <v>223</v>
      </c>
      <c r="B15" s="7" t="s">
        <v>48</v>
      </c>
      <c r="C15" s="6">
        <v>26</v>
      </c>
      <c r="D15" s="25" t="s">
        <v>20</v>
      </c>
    </row>
    <row r="16" spans="1:4" ht="20.25" thickBot="1">
      <c r="A16" s="5" t="s">
        <v>232</v>
      </c>
      <c r="B16" s="7" t="s">
        <v>144</v>
      </c>
      <c r="C16" s="6">
        <v>26</v>
      </c>
      <c r="D16" s="25" t="s">
        <v>20</v>
      </c>
    </row>
    <row r="17" spans="1:4" ht="20.25" thickBot="1">
      <c r="A17" s="5" t="s">
        <v>231</v>
      </c>
      <c r="B17" s="7" t="s">
        <v>144</v>
      </c>
      <c r="C17" s="6">
        <v>29</v>
      </c>
      <c r="D17" s="25" t="s">
        <v>20</v>
      </c>
    </row>
    <row r="18" spans="1:4" ht="20.25" thickBot="1">
      <c r="A18" s="5" t="s">
        <v>233</v>
      </c>
      <c r="B18" s="7" t="s">
        <v>144</v>
      </c>
      <c r="C18" s="6">
        <v>29</v>
      </c>
      <c r="D18" s="25" t="s">
        <v>20</v>
      </c>
    </row>
    <row r="19" spans="1:4" ht="20.25" thickBot="1">
      <c r="A19" s="5" t="s">
        <v>235</v>
      </c>
      <c r="B19" s="7" t="s">
        <v>46</v>
      </c>
      <c r="C19" s="6">
        <v>29</v>
      </c>
      <c r="D19" s="25" t="s">
        <v>20</v>
      </c>
    </row>
    <row r="20" spans="1:4" ht="20.25" thickBot="1">
      <c r="A20" s="5" t="s">
        <v>225</v>
      </c>
      <c r="B20" s="7" t="s">
        <v>48</v>
      </c>
      <c r="C20" s="6">
        <v>30</v>
      </c>
      <c r="D20" s="25" t="s">
        <v>20</v>
      </c>
    </row>
    <row r="21" spans="1:4" ht="20.25" thickBot="1">
      <c r="A21" s="5" t="s">
        <v>230</v>
      </c>
      <c r="B21" s="7" t="s">
        <v>144</v>
      </c>
      <c r="C21" s="6">
        <v>30</v>
      </c>
      <c r="D21" s="25" t="s">
        <v>20</v>
      </c>
    </row>
    <row r="22" spans="1:4" ht="20.25" thickBot="1">
      <c r="A22" s="5" t="s">
        <v>236</v>
      </c>
      <c r="B22" s="7" t="s">
        <v>46</v>
      </c>
      <c r="C22" s="6">
        <v>30</v>
      </c>
      <c r="D22" s="25" t="s">
        <v>20</v>
      </c>
    </row>
    <row r="23" spans="1:4" ht="20.25" thickBot="1">
      <c r="A23" s="5" t="s">
        <v>219</v>
      </c>
      <c r="B23" s="7" t="s">
        <v>55</v>
      </c>
      <c r="C23" s="6">
        <v>32</v>
      </c>
      <c r="D23" s="25" t="s">
        <v>20</v>
      </c>
    </row>
    <row r="24" spans="1:4" ht="20.25" thickBot="1">
      <c r="A24" s="5" t="s">
        <v>227</v>
      </c>
      <c r="B24" s="7" t="s">
        <v>50</v>
      </c>
      <c r="C24" s="6">
        <v>32</v>
      </c>
      <c r="D24" s="25" t="s">
        <v>20</v>
      </c>
    </row>
    <row r="25" spans="1:4" ht="20.25" thickBot="1">
      <c r="A25" s="5" t="s">
        <v>234</v>
      </c>
      <c r="B25" s="7" t="s">
        <v>41</v>
      </c>
      <c r="C25" s="6">
        <v>32</v>
      </c>
      <c r="D25" s="25" t="s">
        <v>20</v>
      </c>
    </row>
    <row r="26" spans="1:4" ht="20.25" thickBot="1">
      <c r="A26" s="5" t="s">
        <v>226</v>
      </c>
      <c r="B26" s="7" t="s">
        <v>50</v>
      </c>
      <c r="C26" s="6">
        <v>33</v>
      </c>
      <c r="D26" s="25" t="s">
        <v>20</v>
      </c>
    </row>
    <row r="27" spans="1:4" ht="20.25" thickBot="1">
      <c r="A27" s="5" t="s">
        <v>238</v>
      </c>
      <c r="B27" s="7" t="s">
        <v>48</v>
      </c>
      <c r="C27" s="6">
        <v>33</v>
      </c>
      <c r="D27" s="25" t="s">
        <v>20</v>
      </c>
    </row>
    <row r="28" spans="1:4" ht="20.25" thickBot="1">
      <c r="A28" s="5" t="s">
        <v>229</v>
      </c>
      <c r="B28" s="7" t="s">
        <v>144</v>
      </c>
      <c r="C28" s="6">
        <v>34</v>
      </c>
      <c r="D28" s="25" t="s">
        <v>20</v>
      </c>
    </row>
    <row r="29" spans="1:4" ht="20.25" thickBot="1">
      <c r="A29" s="5" t="s">
        <v>224</v>
      </c>
      <c r="B29" s="7" t="s">
        <v>48</v>
      </c>
      <c r="C29" s="6">
        <v>35</v>
      </c>
      <c r="D29" s="25" t="s">
        <v>20</v>
      </c>
    </row>
    <row r="30" spans="1:4" ht="20.25" thickBot="1">
      <c r="A30" s="5" t="s">
        <v>276</v>
      </c>
      <c r="B30" s="7" t="s">
        <v>144</v>
      </c>
      <c r="C30" s="6">
        <v>36</v>
      </c>
      <c r="D30" s="25" t="s">
        <v>20</v>
      </c>
    </row>
    <row r="31" spans="1:4" ht="20.25" thickBot="1">
      <c r="A31" s="5" t="s">
        <v>239</v>
      </c>
      <c r="B31" s="7" t="s">
        <v>48</v>
      </c>
      <c r="C31" s="6">
        <v>40</v>
      </c>
      <c r="D31" s="25" t="s">
        <v>20</v>
      </c>
    </row>
    <row r="32" spans="1:4" ht="20.25" thickBot="1">
      <c r="A32" s="5" t="s">
        <v>183</v>
      </c>
      <c r="B32" s="7" t="s">
        <v>48</v>
      </c>
      <c r="C32" s="6">
        <v>40</v>
      </c>
      <c r="D32" s="25" t="s">
        <v>20</v>
      </c>
    </row>
    <row r="33" spans="1:4" ht="20.25" thickBot="1">
      <c r="A33" s="195" t="s">
        <v>237</v>
      </c>
      <c r="B33" s="7" t="s">
        <v>144</v>
      </c>
      <c r="C33" s="196" t="s">
        <v>10</v>
      </c>
      <c r="D33" s="25" t="s">
        <v>20</v>
      </c>
    </row>
    <row r="34" spans="1:4" ht="20.25" thickBot="1">
      <c r="A34" s="73" t="s">
        <v>241</v>
      </c>
      <c r="B34" s="74" t="s">
        <v>70</v>
      </c>
      <c r="C34" s="266" t="s">
        <v>10</v>
      </c>
      <c r="D34" s="25" t="s">
        <v>20</v>
      </c>
    </row>
  </sheetData>
  <sortState ref="A10:C34">
    <sortCondition ref="C10:C34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2021-08-22T18:23:52Z</cp:lastPrinted>
  <dcterms:created xsi:type="dcterms:W3CDTF">2000-04-30T13:23:02Z</dcterms:created>
  <dcterms:modified xsi:type="dcterms:W3CDTF">2021-08-24T22:33:28Z</dcterms:modified>
</cp:coreProperties>
</file>